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showHorizontalScroll="0" showVerticalScroll="0" showSheetTabs="0" xWindow="0" yWindow="0" windowWidth="20490" windowHeight="7755" tabRatio="0" activeTab="3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Centrodia!$A$1:$J$60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5" i="11" l="1"/>
  <c r="B6" i="11" l="1"/>
  <c r="B6" i="15"/>
  <c r="C7" i="15" s="1"/>
  <c r="B6" i="5"/>
  <c r="C7" i="5"/>
  <c r="C8" i="5"/>
  <c r="J53" i="15"/>
  <c r="C57" i="5"/>
  <c r="J52" i="5"/>
  <c r="C14" i="11"/>
  <c r="C18" i="5"/>
  <c r="F7" i="5"/>
  <c r="C58" i="15"/>
  <c r="C60" i="11"/>
  <c r="H57" i="10"/>
  <c r="I56" i="10"/>
  <c r="H15" i="10"/>
  <c r="G15" i="10"/>
  <c r="C19" i="5"/>
  <c r="F8" i="5"/>
  <c r="D12" i="5"/>
  <c r="F59" i="5"/>
  <c r="G13" i="5"/>
  <c r="G13" i="11"/>
  <c r="C19" i="15"/>
  <c r="C14" i="5"/>
  <c r="F14" i="5"/>
  <c r="F7" i="15"/>
  <c r="F62" i="11" l="1"/>
  <c r="F8" i="11"/>
  <c r="C19" i="11"/>
  <c r="C8" i="11"/>
  <c r="F14" i="11"/>
  <c r="C20" i="11"/>
  <c r="D12" i="11"/>
  <c r="F7" i="11"/>
  <c r="G13" i="15"/>
  <c r="C20" i="15"/>
  <c r="C8" i="15"/>
  <c r="F8" i="15"/>
  <c r="D12" i="15"/>
  <c r="F60" i="15"/>
  <c r="F14" i="15"/>
  <c r="C14" i="15"/>
</calcChain>
</file>

<file path=xl/sharedStrings.xml><?xml version="1.0" encoding="utf-8"?>
<sst xmlns="http://schemas.openxmlformats.org/spreadsheetml/2006/main" count="708" uniqueCount="384">
  <si>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</si>
  <si>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</si>
  <si>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</si>
  <si>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</si>
  <si>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</si>
  <si>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</si>
  <si>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</si>
  <si>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</si>
  <si>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</si>
  <si>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</si>
  <si>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</si>
  <si>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</si>
  <si>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</si>
  <si>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</si>
  <si>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</si>
  <si>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</si>
  <si>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</si>
  <si>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</si>
  <si>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</si>
  <si>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</si>
  <si>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</si>
  <si>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Alexandre Duarte Lindenmeyer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</si>
  <si>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</si>
  <si>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</si>
  <si>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</si>
  <si>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</si>
  <si>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</si>
  <si>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</si>
  <si>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</si>
  <si>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</si>
  <si>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</si>
  <si>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</si>
  <si>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</si>
  <si>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</si>
  <si>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</si>
  <si>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</si>
  <si>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Fax:</t>
  </si>
  <si>
    <t>E-mail:</t>
  </si>
  <si>
    <t>Nome do Prefeito:</t>
  </si>
  <si>
    <t>CPF:</t>
  </si>
  <si>
    <t>RG/Órgão Expedidor: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</si>
  <si>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</si>
  <si>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</si>
  <si>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</si>
  <si>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</si>
  <si>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</si>
  <si>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</si>
  <si>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</si>
  <si>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</si>
  <si>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</si>
  <si>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</si>
  <si>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</si>
  <si>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</si>
  <si>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</si>
  <si>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</si>
  <si>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</si>
  <si>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</si>
  <si>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</si>
  <si>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</si>
  <si>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</si>
  <si>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</si>
  <si>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</si>
  <si>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</si>
  <si>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CNPJ</t>
  </si>
  <si>
    <t>PIS</t>
  </si>
  <si>
    <t>INSS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</si>
  <si>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</si>
  <si>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</si>
  <si>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</si>
  <si>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</si>
  <si>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</si>
  <si>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</si>
  <si>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</si>
  <si>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</si>
  <si>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</si>
  <si>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</si>
  <si>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</si>
  <si>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</si>
  <si>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</si>
  <si>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</si>
  <si>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</si>
  <si>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</si>
  <si>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</si>
  <si>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</si>
  <si>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</si>
  <si>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</si>
  <si>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</si>
  <si>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</si>
  <si>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</si>
  <si>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</si>
  <si>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</si>
  <si>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</si>
  <si>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</si>
  <si>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</si>
  <si>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</si>
  <si>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</si>
  <si>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</si>
  <si>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</si>
  <si>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</si>
  <si>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</si>
  <si>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</si>
  <si>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</si>
  <si>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</si>
  <si>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</si>
  <si>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</si>
  <si>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</si>
  <si>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</si>
  <si>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</si>
  <si>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</si>
  <si>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</si>
  <si>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</si>
  <si>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</si>
  <si>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</si>
  <si>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Luciano Palma de Azevedo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</si>
  <si>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</si>
  <si>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</si>
  <si>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</si>
  <si>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</si>
  <si>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</si>
  <si>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</si>
  <si>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</si>
  <si>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</si>
  <si>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</si>
  <si>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</si>
  <si>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</si>
  <si>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</si>
  <si>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</si>
  <si>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</si>
  <si>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</si>
  <si>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</si>
  <si>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</si>
  <si>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</si>
  <si>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</si>
  <si>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</si>
  <si>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</si>
  <si>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</si>
  <si>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</si>
  <si>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</si>
  <si>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</si>
  <si>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</si>
  <si>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</si>
  <si>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</si>
  <si>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</si>
  <si>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</si>
  <si>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</si>
  <si>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</si>
  <si>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</si>
  <si>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</si>
  <si>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</si>
  <si>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</si>
  <si>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</si>
  <si>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</si>
  <si>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</si>
  <si>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</si>
  <si>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</si>
  <si>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</si>
  <si>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</si>
  <si>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</si>
  <si>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</si>
  <si>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</si>
  <si>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</si>
  <si>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</si>
  <si>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</si>
  <si>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</si>
  <si>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</si>
  <si>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</si>
  <si>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</si>
  <si>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</si>
  <si>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Formulação, implementação e estratégias que apoiem o acesso às informações dos serviços socioassistenciais ao público alvo da política social especial de média complexidade;</t>
  </si>
  <si>
    <t>Município de Santo Antônio das Missões</t>
  </si>
  <si>
    <t>Santo Antônio das Missões / RS</t>
  </si>
  <si>
    <t>Puranci Barcelos dos Santos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</si>
  <si>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</si>
  <si>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</si>
  <si>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</si>
  <si>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</si>
  <si>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</si>
  <si>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</si>
  <si>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</si>
  <si>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</si>
  <si>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</si>
  <si>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</si>
  <si>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</si>
  <si>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</si>
  <si>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</si>
  <si>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</si>
  <si>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</si>
  <si>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</si>
  <si>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</si>
  <si>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</si>
  <si>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</si>
  <si>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</si>
  <si>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</si>
  <si>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</si>
  <si>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</si>
  <si>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</si>
  <si>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</si>
  <si>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</si>
  <si>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</si>
  <si>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</si>
  <si>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</si>
  <si>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</si>
  <si>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</si>
  <si>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</si>
  <si>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</si>
  <si>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</si>
  <si>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</si>
  <si>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</si>
  <si>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</si>
  <si>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</si>
  <si>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</si>
  <si>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</si>
  <si>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</si>
  <si>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</si>
  <si>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</si>
  <si>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</si>
  <si>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</si>
  <si>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</si>
  <si>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</si>
  <si>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</si>
  <si>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</si>
  <si>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</si>
  <si>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</si>
  <si>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</si>
  <si>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</si>
  <si>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</si>
  <si>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</si>
  <si>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</si>
  <si>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</si>
  <si>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</si>
  <si>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</si>
  <si>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</si>
  <si>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Antônio Carlos Damim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</si>
  <si>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</si>
  <si>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</si>
  <si>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</si>
  <si>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</si>
  <si>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</si>
  <si>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</si>
  <si>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</si>
  <si>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</si>
  <si>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</si>
  <si>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</si>
  <si>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</si>
  <si>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</si>
  <si>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</si>
  <si>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</si>
  <si>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</si>
  <si>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</si>
  <si>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</si>
  <si>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</si>
  <si>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</si>
  <si>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</si>
  <si>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</si>
  <si>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</si>
  <si>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</si>
  <si>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</si>
  <si>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</si>
  <si>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</si>
  <si>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</si>
  <si>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</si>
  <si>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</si>
  <si>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</si>
  <si>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</si>
  <si>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</si>
  <si>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</si>
  <si>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Sílvio Luis da Silva Rafaeli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</si>
  <si>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</si>
  <si>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</si>
  <si>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</si>
  <si>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</si>
  <si>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</si>
  <si>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</si>
  <si>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</si>
  <si>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</si>
  <si>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</si>
  <si>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</si>
  <si>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</si>
  <si>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</si>
  <si>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</si>
  <si>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</si>
  <si>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</si>
  <si>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</si>
  <si>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</si>
  <si>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</si>
  <si>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</si>
  <si>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</si>
  <si>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</si>
  <si>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1. Valor total previsto a ser repassado pelo FEAS (mensal) 12 parcelas:</t>
  </si>
  <si>
    <t>1. Valor total previsto a ser repassado pelo FEAS (mensal): 12 parcelas</t>
  </si>
  <si>
    <t xml:space="preserve">Valério Vili Trebien </t>
  </si>
  <si>
    <t>Luis Henrique Pereira da Silva</t>
  </si>
  <si>
    <t>José Flávio Godoy da Rosa</t>
  </si>
  <si>
    <t xml:space="preserve">Antônio Otacílio Lajus </t>
  </si>
  <si>
    <t>Armando Carlos Roos</t>
  </si>
  <si>
    <t xml:space="preserve">Flávio Emílio Jost </t>
  </si>
  <si>
    <t xml:space="preserve">Naldo Wiegert </t>
  </si>
  <si>
    <t xml:space="preserve">Rubemar Paulino Salbego </t>
  </si>
  <si>
    <t xml:space="preserve">Maria Amélia Arroque Gheller </t>
  </si>
  <si>
    <t>Parcelas</t>
  </si>
  <si>
    <t xml:space="preserve">Paula Schild Mascarenhas </t>
  </si>
  <si>
    <t>Daniel Antônio Guerra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</si>
  <si>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</si>
  <si>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</si>
  <si>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</si>
  <si>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</si>
  <si>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</si>
  <si>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</si>
  <si>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</si>
  <si>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</si>
  <si>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Dados do responsável pelo preenchimento:                                                                          Fone:</t>
  </si>
  <si>
    <t>4 - CONSELHO MUNICIPAL DE ASSISTÊNCIA SOCIAL</t>
  </si>
  <si>
    <t>5 - PISO DE PROTEÇÃO SOCIAL ESPECIAL</t>
  </si>
  <si>
    <t>Responsável pelo preenchimento:                                                                                                      Fone: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</si>
  <si>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</si>
  <si>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</si>
  <si>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</si>
  <si>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</si>
  <si>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</si>
  <si>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</si>
  <si>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</si>
  <si>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</si>
  <si>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</si>
  <si>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Rogério Felini Fachinetto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</si>
  <si>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</si>
  <si>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</si>
  <si>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</si>
  <si>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</si>
  <si>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</si>
  <si>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</si>
  <si>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</si>
  <si>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 xml:space="preserve">Schamberlaen José Silvestre               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</si>
  <si>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</si>
  <si>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</si>
  <si>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</si>
  <si>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</si>
  <si>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</si>
  <si>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</si>
  <si>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</si>
  <si>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 xml:space="preserve">Valter Hatwig Spies 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</si>
  <si>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</si>
  <si>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</si>
  <si>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</si>
  <si>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</si>
  <si>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</si>
  <si>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</si>
  <si>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</si>
  <si>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</si>
  <si>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 xml:space="preserve">Roberto Bergmann 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</si>
  <si>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</si>
  <si>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</si>
  <si>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</si>
  <si>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</si>
  <si>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</si>
  <si>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</si>
  <si>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</si>
  <si>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</si>
  <si>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 xml:space="preserve">Clóvis Alberto Montagner 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</si>
  <si>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</si>
  <si>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</si>
  <si>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</si>
  <si>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</si>
  <si>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</si>
  <si>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</si>
  <si>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</si>
  <si>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</si>
  <si>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 xml:space="preserve">Paulo Ricardo Salerno 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</si>
  <si>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</si>
  <si>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</si>
  <si>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</si>
  <si>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</si>
  <si>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</si>
  <si>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</si>
  <si>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-STAS</t>
  </si>
  <si>
    <t>SECRETARIA DO TRABALHO E ASSISTÊNCIA SOCIAL - STAS</t>
  </si>
  <si>
    <t>DEPARTAMENTO ASSISTÊNCIA SOCIAL - DAS</t>
  </si>
  <si>
    <t>1. Valor total Piso Fixo de Média Complexidade - PAEFI Municipal Regionalizado</t>
  </si>
  <si>
    <t>2. Valor incremento temporário da P</t>
  </si>
  <si>
    <t>mento temporário a PSE para Ações do Combate ao COVID- 19</t>
  </si>
  <si>
    <t>ao COVID-19</t>
  </si>
  <si>
    <t>Portaria 378</t>
  </si>
  <si>
    <t>3. Recursos próprios a serem alocados no Fundo (mensal):</t>
  </si>
  <si>
    <t>4. Total dos recursos do Fundo Municipal para o exercício:</t>
  </si>
  <si>
    <t xml:space="preserve"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A Portaria 378 publicada no diário oficial no dia 08 de maio trata do repasse de recurso extraordinário do financiamento federal do Sistema Único de Assistência Social - SUAS para incremento temporário na execução de ações socioassistenciais nos estados, Distrito Federal e municípios devido à situação de Emergência em Saúde Pública de Importância internacional decorrente do coronavírus, COVID-19. A concepção desse recurso apresentado para repasse no item 2 da previsão de financiamento, é o fortalecimento da rede de proteção e tem por finalidade:                                                                                               •Aumentar a capacidade de atendimento da rede socioassistencial;
• A preservação da oferta regular e essencial dos serviços, programas e benefícios socioassistenciais por meio da reorganização da oferta com vistas ao atendimento das medidas de prevenção, cautela e redução  do risco de transmissão da Covid-19; e o desenvolvimento de ações voltadas à proteção social;
• Orientação e informação da população em situação de vulnerabilidade e risco social, com vistas à prevenção da Covid-19 e disseminação do vírus.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</si>
</sst>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94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16" fillId="5" borderId="0" xfId="0" applyFont="1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27" xfId="0" applyBorder="1" applyAlignment="1">
      <alignment horizontal="left" vertical="top" shrinkToFit="1"/>
    </xf>
    <xf numFmtId="0" fontId="0" fillId="0" borderId="28" xfId="0" applyBorder="1" applyAlignment="1">
      <alignment vertical="top" shrinkToFit="1"/>
    </xf>
    <xf numFmtId="0" fontId="0" fillId="0" borderId="29" xfId="0" applyBorder="1" applyAlignment="1">
      <alignment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29" fillId="9" borderId="0" xfId="0" applyFont="1" applyFill="1" applyProtection="1"/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10" xfId="0" applyBorder="1"/>
    <xf numFmtId="167" fontId="0" fillId="0" borderId="17" xfId="0" applyNumberFormat="1" applyBorder="1" applyAlignment="1">
      <alignment horizontal="right" vertical="center" shrinkToFit="1"/>
    </xf>
    <xf numFmtId="165" fontId="0" fillId="0" borderId="0" xfId="1" applyFont="1"/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56" xfId="0" applyBorder="1" applyAlignment="1">
      <alignment horizontal="left" vertical="top" shrinkToFit="1"/>
    </xf>
    <xf numFmtId="0" fontId="0" fillId="0" borderId="57" xfId="0" applyBorder="1" applyAlignment="1">
      <alignment horizontal="left" vertical="top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41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9" xfId="0" applyBorder="1" applyAlignment="1">
      <alignment horizontal="left" vertical="top" shrinkToFit="1"/>
    </xf>
    <xf numFmtId="0" fontId="0" fillId="0" borderId="52" xfId="0" applyBorder="1" applyAlignment="1">
      <alignment horizontal="left" vertical="top" shrinkToFit="1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1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0" fontId="0" fillId="0" borderId="47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6" xfId="0" applyBorder="1" applyAlignment="1">
      <alignment horizontal="left" vertical="center" shrinkToFi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0" fillId="0" borderId="37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38" xfId="0" applyBorder="1" applyAlignment="1">
      <alignment horizontal="left" vertical="top" shrinkToFi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0" fontId="0" fillId="0" borderId="23" xfId="0" applyBorder="1" applyAlignment="1">
      <alignment horizontal="left" vertical="top" shrinkToFit="1"/>
    </xf>
    <xf numFmtId="0" fontId="0" fillId="0" borderId="47" xfId="0" applyBorder="1" applyAlignment="1">
      <alignment horizontal="left" vertical="top" shrinkToFit="1"/>
    </xf>
    <xf numFmtId="0" fontId="0" fillId="0" borderId="48" xfId="0" applyBorder="1" applyAlignment="1">
      <alignment horizontal="left" vertical="top" shrinkToFit="1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49" xfId="0" applyBorder="1" applyAlignment="1">
      <alignment horizontal="left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40" xfId="0" applyBorder="1" applyAlignment="1">
      <alignment horizontal="left" vertical="top" shrinkToFit="1"/>
    </xf>
    <xf numFmtId="0" fontId="0" fillId="0" borderId="4" xfId="0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58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18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0" fillId="0" borderId="2" xfId="0" applyBorder="1" applyAlignment="1">
      <alignment horizontal="left" vertical="top" shrinkToFit="1"/>
    </xf>
    <xf numFmtId="0" fontId="0" fillId="0" borderId="10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6" xfId="0" applyBorder="1" applyAlignment="1">
      <alignment horizontal="left" vertical="top" shrinkToFit="1"/>
    </xf>
    <xf numFmtId="0" fontId="0" fillId="0" borderId="41" xfId="0" applyBorder="1" applyAlignment="1">
      <alignment horizontal="left" vertical="top" shrinkToFi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Font="1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61" xfId="0" applyFont="1" applyFill="1" applyBorder="1" applyAlignment="1" applyProtection="1">
      <alignment horizontal="center"/>
      <protection locked="0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5" fillId="7" borderId="59" xfId="0" applyFont="1" applyFill="1" applyBorder="1" applyAlignment="1" applyProtection="1">
      <alignment horizontal="center" vertical="center"/>
      <protection hidden="1"/>
    </xf>
    <xf numFmtId="0" fontId="25" fillId="7" borderId="60" xfId="0" applyFont="1" applyFill="1" applyBorder="1" applyAlignment="1" applyProtection="1">
      <alignment horizontal="center" vertical="center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12" fillId="11" borderId="0" xfId="0" applyFont="1" applyFill="1" applyAlignment="1" applyProtection="1">
      <alignment horizontal="center"/>
    </xf>
    <xf numFmtId="0" fontId="30" fillId="12" borderId="0" xfId="0" applyFont="1" applyFill="1" applyAlignment="1" applyProtection="1">
      <alignment horizontal="center"/>
    </xf>
  </cellXfs>
  <cellStyles count="5">
    <cellStyle name="Moeda" xfId="1" builtinId="4"/>
    <cellStyle name="Normal" xfId="0" builtinId="0"/>
    <cellStyle name="Normal_censo96_1" xfId="2"/>
    <cellStyle name="Porcentagem" xfId="3" builtin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4286832"/>
        <c:axId val="-1064294448"/>
      </c:barChart>
      <c:catAx>
        <c:axId val="-1064286832"/>
        <c:scaling>
          <c:orientation val="minMax"/>
        </c:scaling>
        <c:delete val="0"/>
        <c:axPos val="b"/>
        <c:majorTickMark val="out"/>
        <c:minorTickMark val="none"/>
        <c:tickLblPos val="nextTo"/>
        <c:crossAx val="-1064294448"/>
        <c:crosses val="autoZero"/>
        <c:auto val="1"/>
        <c:lblAlgn val="ctr"/>
        <c:lblOffset val="100"/>
        <c:noMultiLvlLbl val="0"/>
      </c:catAx>
      <c:valAx>
        <c:axId val="-106429444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-1064286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797"/>
          <c:y val="0.49762282091917592"/>
          <c:w val="0.99110671936758887"/>
          <c:h val="0.5039619651347068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:a16="http://schemas.microsoft.com/office/drawing/2014/main" xmlns="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:a16="http://schemas.microsoft.com/office/drawing/2014/main" xmlns="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feas2019@stas.rs.gov.br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119380</xdr:rowOff>
    </xdr:from>
    <xdr:to>
      <xdr:col>11</xdr:col>
      <xdr:colOff>400349</xdr:colOff>
      <xdr:row>40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:a16="http://schemas.microsoft.com/office/drawing/2014/main" xmlns="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6" name="Retângulo 5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7" name="Retângulo 6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8" name="Retângulo 7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9" name="Retângulo 8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127000</xdr:rowOff>
    </xdr:from>
    <xdr:to>
      <xdr:col>11</xdr:col>
      <xdr:colOff>400349</xdr:colOff>
      <xdr:row>40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:a16="http://schemas.microsoft.com/office/drawing/2014/main" xmlns="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0" name="Retângulo 9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1" name="Retângulo 10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71</xdr:row>
      <xdr:rowOff>5079</xdr:rowOff>
    </xdr:from>
    <xdr:to>
      <xdr:col>11</xdr:col>
      <xdr:colOff>564174</xdr:colOff>
      <xdr:row>73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36</xdr:row>
      <xdr:rowOff>127000</xdr:rowOff>
    </xdr:from>
    <xdr:to>
      <xdr:col>11</xdr:col>
      <xdr:colOff>390525</xdr:colOff>
      <xdr:row>41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:a16="http://schemas.microsoft.com/office/drawing/2014/main" xmlns="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47</xdr:row>
      <xdr:rowOff>0</xdr:rowOff>
    </xdr:from>
    <xdr:to>
      <xdr:col>7</xdr:col>
      <xdr:colOff>19021</xdr:colOff>
      <xdr:row>47</xdr:row>
      <xdr:rowOff>0</xdr:rowOff>
    </xdr:to>
    <xdr:sp macro="" textlink="">
      <xdr:nvSpPr>
        <xdr:cNvPr id="17" name="Retângulo 16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:a16="http://schemas.microsoft.com/office/drawing/2014/main" xmlns="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xmlns="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xmlns="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xmlns="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xmlns="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:a16="http://schemas.microsoft.com/office/drawing/2014/main" xmlns="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:a16="http://schemas.microsoft.com/office/drawing/2014/main" xmlns="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:a16="http://schemas.microsoft.com/office/drawing/2014/main" xmlns="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:a16="http://schemas.microsoft.com/office/drawing/2014/main" xmlns="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xmlns="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RowColHeaders="0" zoomScale="85" zoomScaleNormal="85" workbookViewId="0"/>
  </sheetViews>
  <sheetFormatPr defaultColWidth="9.140625" defaultRowHeight="15" x14ac:dyDescent="0.25"/>
  <cols>
    <col min="1" max="1" width="5.28515625" style="149" customWidth="1"/>
    <col min="2" max="16384" width="9.140625" style="149"/>
  </cols>
  <sheetData>
    <row r="1" spans="1:14" x14ac:dyDescent="0.25">
      <c r="A1" s="155"/>
    </row>
    <row r="2" spans="1:14" ht="21" x14ac:dyDescent="0.25">
      <c r="D2" s="156" t="s">
        <v>0</v>
      </c>
    </row>
    <row r="3" spans="1:14" ht="21" x14ac:dyDescent="0.35">
      <c r="D3" s="157" t="s">
        <v>373</v>
      </c>
      <c r="F3" s="164"/>
    </row>
    <row r="4" spans="1:14" ht="23.25" x14ac:dyDescent="0.25">
      <c r="D4" s="157" t="s">
        <v>8</v>
      </c>
      <c r="F4" s="151"/>
      <c r="G4" s="151"/>
      <c r="H4" s="151"/>
      <c r="I4" s="152"/>
      <c r="J4" s="152"/>
    </row>
    <row r="5" spans="1:14" ht="23.25" x14ac:dyDescent="0.25">
      <c r="D5" s="157"/>
      <c r="F5" s="151"/>
      <c r="G5" s="151"/>
      <c r="H5" s="151"/>
      <c r="I5" s="152"/>
      <c r="J5" s="152"/>
      <c r="K5" s="149" t="s">
        <v>50</v>
      </c>
    </row>
    <row r="6" spans="1:14" ht="23.25" x14ac:dyDescent="0.25">
      <c r="F6" s="151"/>
      <c r="G6" s="151"/>
      <c r="H6" s="151"/>
      <c r="I6" s="152"/>
      <c r="J6" s="152"/>
    </row>
    <row r="9" spans="1:14" x14ac:dyDescent="0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ht="28.5" x14ac:dyDescent="0.45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ht="15" customHeight="1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15" customHeight="1" x14ac:dyDescent="0.25">
      <c r="A14" s="158"/>
      <c r="B14" s="158"/>
      <c r="C14" s="158"/>
      <c r="M14" s="158"/>
      <c r="N14" s="158"/>
    </row>
    <row r="15" spans="1:14" x14ac:dyDescent="0.25">
      <c r="A15" s="158"/>
      <c r="B15" s="158"/>
      <c r="C15" s="158"/>
      <c r="M15" s="158"/>
      <c r="N15" s="15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/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2" t="s">
        <v>121</v>
      </c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</row>
    <row r="12" spans="2:14" s="149" customFormat="1" x14ac:dyDescent="0.25"/>
    <row r="13" spans="2:14" s="149" customFormat="1" x14ac:dyDescent="0.25"/>
    <row r="14" spans="2:14" s="149" customFormat="1" x14ac:dyDescent="0.25">
      <c r="D14" s="393" t="s">
        <v>273</v>
      </c>
      <c r="E14" s="393"/>
      <c r="F14" s="393"/>
      <c r="G14" s="393"/>
      <c r="H14" s="393"/>
      <c r="I14" s="393"/>
      <c r="J14" s="393"/>
      <c r="K14" s="393"/>
      <c r="L14" s="393"/>
    </row>
    <row r="15" spans="2:14" s="149" customFormat="1" x14ac:dyDescent="0.25">
      <c r="D15" s="393"/>
      <c r="E15" s="393"/>
      <c r="F15" s="393"/>
      <c r="G15" s="393"/>
      <c r="H15" s="393"/>
      <c r="I15" s="393"/>
      <c r="J15" s="393"/>
      <c r="K15" s="393"/>
      <c r="L15" s="393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2" t="s">
        <v>121</v>
      </c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</row>
    <row r="12" spans="2:14" s="149" customFormat="1" x14ac:dyDescent="0.25"/>
    <row r="13" spans="2:14" s="149" customFormat="1" x14ac:dyDescent="0.25"/>
    <row r="14" spans="2:14" s="149" customFormat="1" x14ac:dyDescent="0.25">
      <c r="D14" s="393" t="s">
        <v>317</v>
      </c>
      <c r="E14" s="393"/>
      <c r="F14" s="393"/>
      <c r="G14" s="393"/>
      <c r="H14" s="393"/>
      <c r="I14" s="393"/>
      <c r="J14" s="393"/>
      <c r="K14" s="393"/>
      <c r="L14" s="393"/>
    </row>
    <row r="15" spans="2:14" s="149" customFormat="1" x14ac:dyDescent="0.25">
      <c r="D15" s="393"/>
      <c r="E15" s="393"/>
      <c r="F15" s="393"/>
      <c r="G15" s="393"/>
      <c r="H15" s="393"/>
      <c r="I15" s="393"/>
      <c r="J15" s="393"/>
      <c r="K15" s="393"/>
      <c r="L15" s="393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2:L68"/>
  <sheetViews>
    <sheetView showGridLines="0" topLeftCell="A49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 x14ac:dyDescent="0.3">
      <c r="B2" s="207" t="s">
        <v>28</v>
      </c>
      <c r="C2" s="207"/>
      <c r="D2" s="207"/>
      <c r="E2" s="207"/>
      <c r="F2" s="207"/>
      <c r="G2" s="207"/>
      <c r="H2" s="207"/>
      <c r="I2" s="207"/>
      <c r="J2" s="207"/>
    </row>
    <row r="3" spans="2:10" ht="28.5" customHeight="1" thickBot="1" x14ac:dyDescent="0.3">
      <c r="B3" s="208" t="s">
        <v>29</v>
      </c>
      <c r="C3" s="209"/>
      <c r="D3" s="209"/>
      <c r="E3" s="209"/>
      <c r="F3" s="209"/>
      <c r="G3" s="209"/>
      <c r="H3" s="209"/>
      <c r="I3" s="209"/>
      <c r="J3" s="210"/>
    </row>
    <row r="4" spans="2:10" ht="11.45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3" t="s">
        <v>30</v>
      </c>
      <c r="C5" s="184"/>
      <c r="D5" s="184"/>
      <c r="E5" s="184"/>
      <c r="F5" s="184"/>
      <c r="G5" s="184"/>
      <c r="H5" s="184"/>
      <c r="I5" s="184"/>
      <c r="J5" s="185"/>
    </row>
    <row r="6" spans="2:10" x14ac:dyDescent="0.25">
      <c r="B6" s="219" t="str">
        <f>EntradaCentro!$D$14</f>
        <v>Município de Caxias do Sul</v>
      </c>
      <c r="C6" s="220"/>
      <c r="D6" s="220"/>
      <c r="E6" s="220"/>
      <c r="F6" s="220"/>
      <c r="G6" s="220"/>
      <c r="H6" s="220"/>
      <c r="I6" s="221"/>
      <c r="J6" s="2" t="s">
        <v>31</v>
      </c>
    </row>
    <row r="7" spans="2:10" x14ac:dyDescent="0.25">
      <c r="B7" s="68" t="s">
        <v>32</v>
      </c>
      <c r="C7" s="215">
        <f>VLOOKUP(B6,B_DADOS!1:1048576,26,FALSE)</f>
        <v>14327409000121</v>
      </c>
      <c r="D7" s="216"/>
      <c r="E7" s="71" t="s">
        <v>33</v>
      </c>
      <c r="F7" s="195" t="str">
        <f>VLOOKUP(B6,B_DADOS!1:1048576,13,FALSE)</f>
        <v>Alfredo chaves 1333</v>
      </c>
      <c r="G7" s="205"/>
      <c r="H7" s="205"/>
      <c r="I7" s="205"/>
      <c r="J7" s="206"/>
    </row>
    <row r="8" spans="2:10" x14ac:dyDescent="0.25">
      <c r="B8" s="69" t="s">
        <v>34</v>
      </c>
      <c r="C8" s="193" t="str">
        <f>VLOOKUP(B6,B_DADOS!1:1048576,14,FALSE)</f>
        <v>95020-460</v>
      </c>
      <c r="D8" s="222"/>
      <c r="E8" s="72" t="s">
        <v>35</v>
      </c>
      <c r="F8" s="193" t="str">
        <f>VLOOKUP(B6,B_DADOS!1:1048576,12,FALSE)</f>
        <v>54 - 3218-6000</v>
      </c>
      <c r="G8" s="194"/>
      <c r="H8" s="194"/>
      <c r="I8" s="29" t="s">
        <v>36</v>
      </c>
      <c r="J8" s="75"/>
    </row>
    <row r="9" spans="2:10" ht="15.75" thickBot="1" x14ac:dyDescent="0.3">
      <c r="B9" s="70" t="s">
        <v>37</v>
      </c>
      <c r="C9" s="217"/>
      <c r="D9" s="217"/>
      <c r="E9" s="217"/>
      <c r="F9" s="217"/>
      <c r="G9" s="217"/>
      <c r="H9" s="217"/>
      <c r="I9" s="217"/>
      <c r="J9" s="218"/>
    </row>
    <row r="10" spans="2:10" ht="9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11" t="s">
        <v>303</v>
      </c>
      <c r="C11" s="212"/>
      <c r="D11" s="212"/>
      <c r="E11" s="212"/>
      <c r="F11" s="212"/>
      <c r="G11" s="212"/>
      <c r="H11" s="213"/>
      <c r="I11" s="213"/>
      <c r="J11" s="214"/>
    </row>
    <row r="12" spans="2:10" x14ac:dyDescent="0.25">
      <c r="B12" s="191" t="s">
        <v>38</v>
      </c>
      <c r="C12" s="192"/>
      <c r="D12" s="197" t="str">
        <f>VLOOKUP(B6,B_DADOS!1:1048576,10,FALSE)</f>
        <v>Daniel Antônio Guerra</v>
      </c>
      <c r="E12" s="199"/>
      <c r="F12" s="199"/>
      <c r="G12" s="200"/>
      <c r="H12" s="32" t="s">
        <v>39</v>
      </c>
      <c r="I12" s="203"/>
      <c r="J12" s="204"/>
    </row>
    <row r="13" spans="2:10" x14ac:dyDescent="0.25">
      <c r="B13" s="196" t="s">
        <v>40</v>
      </c>
      <c r="C13" s="197"/>
      <c r="D13" s="197"/>
      <c r="E13" s="198"/>
      <c r="F13" s="30" t="s">
        <v>33</v>
      </c>
      <c r="G13" s="205" t="str">
        <f>VLOOKUP(B6,B_DADOS!1:1048576,13,FALSE)</f>
        <v>Alfredo chaves 1333</v>
      </c>
      <c r="H13" s="205"/>
      <c r="I13" s="205"/>
      <c r="J13" s="206"/>
    </row>
    <row r="14" spans="2:10" x14ac:dyDescent="0.25">
      <c r="B14" s="69" t="s">
        <v>34</v>
      </c>
      <c r="C14" s="180" t="str">
        <f>VLOOKUP(B6,B_DADOS!1:1048576,14,FALSE)</f>
        <v>95020-460</v>
      </c>
      <c r="D14" s="195"/>
      <c r="E14" s="73" t="s">
        <v>35</v>
      </c>
      <c r="F14" s="201" t="str">
        <f>VLOOKUP(B6,B_DADOS!1:1048576,12,FALSE)</f>
        <v>54 - 3218-6000</v>
      </c>
      <c r="G14" s="201"/>
      <c r="H14" s="201"/>
      <c r="I14" s="201"/>
      <c r="J14" s="202"/>
    </row>
    <row r="15" spans="2:10" ht="15.75" thickBot="1" x14ac:dyDescent="0.3">
      <c r="B15" s="174" t="s">
        <v>37</v>
      </c>
      <c r="C15" s="175"/>
      <c r="D15" s="175"/>
      <c r="E15" s="181"/>
      <c r="F15" s="181"/>
      <c r="G15" s="181"/>
      <c r="H15" s="181"/>
      <c r="I15" s="181"/>
      <c r="J15" s="182"/>
    </row>
    <row r="16" spans="2:10" ht="8.25" customHeight="1" thickBot="1" x14ac:dyDescent="0.3">
      <c r="B16" s="1"/>
      <c r="C16" s="1"/>
      <c r="D16" s="1"/>
      <c r="E16" s="1"/>
      <c r="F16" s="1"/>
      <c r="G16" s="1"/>
      <c r="H16" s="1"/>
      <c r="I16" s="1"/>
      <c r="J16" s="1"/>
    </row>
    <row r="17" spans="2:10" ht="28.5" customHeight="1" x14ac:dyDescent="0.25">
      <c r="B17" s="177" t="s">
        <v>304</v>
      </c>
      <c r="C17" s="178"/>
      <c r="D17" s="178"/>
      <c r="E17" s="178"/>
      <c r="F17" s="178"/>
      <c r="G17" s="178"/>
      <c r="H17" s="178"/>
      <c r="I17" s="178"/>
      <c r="J17" s="179"/>
    </row>
    <row r="18" spans="2:10" ht="30" customHeight="1" x14ac:dyDescent="0.25">
      <c r="B18" s="170" t="s">
        <v>32</v>
      </c>
      <c r="C18" s="190">
        <f>VLOOKUP(B6,B_DADOS!1:1048576,26,FALSE)</f>
        <v>14327409000121</v>
      </c>
      <c r="D18" s="190"/>
      <c r="E18" s="188" t="s">
        <v>41</v>
      </c>
      <c r="F18" s="188"/>
      <c r="G18" s="188"/>
      <c r="H18" s="188"/>
      <c r="I18" s="188"/>
      <c r="J18" s="189"/>
    </row>
    <row r="19" spans="2:10" x14ac:dyDescent="0.25">
      <c r="B19" s="69" t="s">
        <v>35</v>
      </c>
      <c r="C19" s="180" t="str">
        <f>VLOOKUP(B6,B_DADOS!1:1048576,22,FALSE)</f>
        <v>54 - 32208700</v>
      </c>
      <c r="D19" s="180"/>
      <c r="E19" s="180" t="s">
        <v>42</v>
      </c>
      <c r="F19" s="180"/>
      <c r="G19" s="180"/>
      <c r="H19" s="180"/>
      <c r="I19" s="180"/>
      <c r="J19" s="187"/>
    </row>
    <row r="20" spans="2:10" x14ac:dyDescent="0.25">
      <c r="B20" s="186" t="s">
        <v>43</v>
      </c>
      <c r="C20" s="180"/>
      <c r="D20" s="180"/>
      <c r="E20" s="180" t="s">
        <v>44</v>
      </c>
      <c r="F20" s="180"/>
      <c r="G20" s="180"/>
      <c r="H20" s="180" t="s">
        <v>45</v>
      </c>
      <c r="I20" s="180"/>
      <c r="J20" s="187"/>
    </row>
    <row r="21" spans="2:10" ht="15.75" thickBot="1" x14ac:dyDescent="0.3">
      <c r="B21" s="174" t="s">
        <v>315</v>
      </c>
      <c r="C21" s="175"/>
      <c r="D21" s="175"/>
      <c r="E21" s="175"/>
      <c r="F21" s="175"/>
      <c r="G21" s="175"/>
      <c r="H21" s="175"/>
      <c r="I21" s="175"/>
      <c r="J21" s="176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3" t="s">
        <v>311</v>
      </c>
      <c r="C23" s="184"/>
      <c r="D23" s="184"/>
      <c r="E23" s="184"/>
      <c r="F23" s="184"/>
      <c r="G23" s="184"/>
      <c r="H23" s="184"/>
      <c r="I23" s="184"/>
      <c r="J23" s="185"/>
    </row>
    <row r="24" spans="2:10" x14ac:dyDescent="0.25">
      <c r="B24" s="31" t="s">
        <v>33</v>
      </c>
      <c r="C24" s="76"/>
      <c r="D24" s="76"/>
      <c r="E24" s="76"/>
      <c r="F24" s="76"/>
      <c r="G24" s="77"/>
      <c r="H24" s="248" t="s">
        <v>34</v>
      </c>
      <c r="I24" s="249"/>
      <c r="J24" s="250"/>
    </row>
    <row r="25" spans="2:10" ht="15.75" thickBot="1" x14ac:dyDescent="0.3">
      <c r="B25" s="273" t="s">
        <v>35</v>
      </c>
      <c r="C25" s="274"/>
      <c r="D25" s="275"/>
      <c r="E25" s="175" t="s">
        <v>37</v>
      </c>
      <c r="F25" s="279"/>
      <c r="G25" s="279"/>
      <c r="H25" s="279"/>
      <c r="I25" s="279"/>
      <c r="J25" s="176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8" t="s">
        <v>46</v>
      </c>
      <c r="C27" s="209"/>
      <c r="D27" s="209"/>
      <c r="E27" s="209"/>
      <c r="F27" s="209"/>
      <c r="G27" s="209"/>
      <c r="H27" s="209"/>
      <c r="I27" s="209"/>
      <c r="J27" s="210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3" t="s">
        <v>314</v>
      </c>
      <c r="C29" s="184"/>
      <c r="D29" s="184"/>
      <c r="E29" s="184"/>
      <c r="F29" s="184"/>
      <c r="G29" s="184"/>
      <c r="H29" s="184"/>
      <c r="I29" s="184"/>
      <c r="J29" s="185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32.450000000000003" customHeight="1" thickBot="1" x14ac:dyDescent="0.3">
      <c r="B31" s="276" t="s">
        <v>283</v>
      </c>
      <c r="C31" s="277"/>
      <c r="D31" s="277"/>
      <c r="E31" s="277"/>
      <c r="F31" s="277"/>
      <c r="G31" s="277"/>
      <c r="H31" s="277"/>
      <c r="I31" s="277"/>
      <c r="J31" s="278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1:10" ht="28.5" customHeight="1" thickBot="1" x14ac:dyDescent="0.3">
      <c r="B33" s="183" t="s">
        <v>307</v>
      </c>
      <c r="C33" s="184"/>
      <c r="D33" s="184"/>
      <c r="E33" s="184"/>
      <c r="F33" s="184"/>
      <c r="G33" s="184"/>
      <c r="H33" s="184"/>
      <c r="I33" s="184"/>
      <c r="J33" s="185"/>
    </row>
    <row r="34" spans="1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1:10" ht="20.25" customHeight="1" thickBot="1" x14ac:dyDescent="0.3">
      <c r="B35" s="257" t="s">
        <v>47</v>
      </c>
      <c r="C35" s="258"/>
      <c r="D35" s="258"/>
      <c r="E35" s="258"/>
      <c r="F35" s="258"/>
      <c r="G35" s="258"/>
      <c r="H35" s="258"/>
      <c r="I35" s="258"/>
      <c r="J35" s="259"/>
    </row>
    <row r="36" spans="1:10" ht="20.25" customHeight="1" x14ac:dyDescent="0.25">
      <c r="B36" s="261" t="s">
        <v>284</v>
      </c>
      <c r="C36" s="262"/>
      <c r="D36" s="262"/>
      <c r="E36" s="262"/>
      <c r="F36" s="262"/>
      <c r="G36" s="262"/>
      <c r="H36" s="262"/>
      <c r="I36" s="262"/>
      <c r="J36" s="263"/>
    </row>
    <row r="37" spans="1:10" ht="28.9" customHeight="1" thickBot="1" x14ac:dyDescent="0.3">
      <c r="B37" s="264"/>
      <c r="C37" s="265"/>
      <c r="D37" s="265"/>
      <c r="E37" s="265"/>
      <c r="F37" s="265"/>
      <c r="G37" s="265"/>
      <c r="H37" s="265"/>
      <c r="I37" s="265"/>
      <c r="J37" s="266"/>
    </row>
    <row r="38" spans="1:10" ht="9" customHeight="1" thickBot="1" x14ac:dyDescent="0.3">
      <c r="B38" s="1"/>
      <c r="C38" s="1"/>
      <c r="D38" s="1"/>
      <c r="E38" s="1"/>
      <c r="F38" s="1"/>
      <c r="G38" s="1"/>
      <c r="H38" s="1"/>
      <c r="I38" s="1"/>
      <c r="J38" s="1"/>
    </row>
    <row r="39" spans="1:10" s="6" customFormat="1" ht="29.45" customHeight="1" thickBot="1" x14ac:dyDescent="0.3">
      <c r="B39" s="183" t="s">
        <v>308</v>
      </c>
      <c r="C39" s="184"/>
      <c r="D39" s="184"/>
      <c r="E39" s="184"/>
      <c r="F39" s="184"/>
      <c r="G39" s="184"/>
      <c r="H39" s="184"/>
      <c r="I39" s="184"/>
      <c r="J39" s="185"/>
    </row>
    <row r="40" spans="1:10" ht="28.5" customHeight="1" thickBot="1" x14ac:dyDescent="0.3">
      <c r="B40" s="67" t="s">
        <v>9</v>
      </c>
      <c r="C40" s="267" t="s">
        <v>11</v>
      </c>
      <c r="D40" s="268"/>
      <c r="E40" s="268"/>
      <c r="F40" s="268"/>
      <c r="G40" s="268"/>
      <c r="H40" s="268"/>
      <c r="I40" s="269"/>
      <c r="J40" s="78" t="s">
        <v>10</v>
      </c>
    </row>
    <row r="41" spans="1:10" ht="47.45" customHeight="1" x14ac:dyDescent="0.25">
      <c r="B41" s="62">
        <v>1</v>
      </c>
      <c r="C41" s="251" t="s">
        <v>285</v>
      </c>
      <c r="D41" s="252"/>
      <c r="E41" s="252"/>
      <c r="F41" s="252"/>
      <c r="G41" s="252"/>
      <c r="H41" s="252"/>
      <c r="I41" s="253"/>
      <c r="J41" s="61"/>
    </row>
    <row r="42" spans="1:10" ht="39.950000000000003" customHeight="1" x14ac:dyDescent="0.25">
      <c r="B42" s="62">
        <v>2</v>
      </c>
      <c r="C42" s="254" t="s">
        <v>286</v>
      </c>
      <c r="D42" s="255"/>
      <c r="E42" s="255"/>
      <c r="F42" s="255"/>
      <c r="G42" s="255"/>
      <c r="H42" s="255"/>
      <c r="I42" s="256"/>
      <c r="J42" s="33"/>
    </row>
    <row r="43" spans="1:10" ht="30.95" customHeight="1" x14ac:dyDescent="0.25">
      <c r="B43" s="62">
        <v>3</v>
      </c>
      <c r="C43" s="223" t="s">
        <v>126</v>
      </c>
      <c r="D43" s="224"/>
      <c r="E43" s="224"/>
      <c r="F43" s="224"/>
      <c r="G43" s="224"/>
      <c r="H43" s="224"/>
      <c r="I43" s="60"/>
      <c r="J43" s="33"/>
    </row>
    <row r="44" spans="1:10" ht="35.450000000000003" customHeight="1" x14ac:dyDescent="0.25">
      <c r="B44" s="62">
        <v>4</v>
      </c>
      <c r="C44" s="270" t="s">
        <v>127</v>
      </c>
      <c r="D44" s="271"/>
      <c r="E44" s="271"/>
      <c r="F44" s="271"/>
      <c r="G44" s="271"/>
      <c r="H44" s="271"/>
      <c r="I44" s="272"/>
      <c r="J44" s="33"/>
    </row>
    <row r="45" spans="1:10" ht="38.450000000000003" customHeight="1" thickBot="1" x14ac:dyDescent="0.3">
      <c r="B45" s="62">
        <v>5</v>
      </c>
      <c r="C45" s="223" t="s">
        <v>287</v>
      </c>
      <c r="D45" s="224"/>
      <c r="E45" s="224"/>
      <c r="F45" s="224"/>
      <c r="G45" s="224"/>
      <c r="H45" s="224"/>
      <c r="I45" s="225"/>
      <c r="J45" s="56"/>
    </row>
    <row r="46" spans="1:10" ht="40.5" customHeight="1" thickBot="1" x14ac:dyDescent="0.3">
      <c r="B46" s="245" t="s">
        <v>302</v>
      </c>
      <c r="C46" s="246"/>
      <c r="D46" s="246"/>
      <c r="E46" s="246"/>
      <c r="F46" s="246"/>
      <c r="G46" s="246"/>
      <c r="H46" s="246"/>
      <c r="I46" s="246"/>
      <c r="J46" s="247"/>
    </row>
    <row r="47" spans="1:10" ht="9" customHeight="1" thickBot="1" x14ac:dyDescent="0.3">
      <c r="B47" s="260"/>
      <c r="C47" s="260"/>
      <c r="D47" s="260"/>
      <c r="E47" s="260"/>
      <c r="F47" s="260"/>
      <c r="G47" s="260"/>
      <c r="H47" s="260"/>
      <c r="I47" s="260"/>
      <c r="J47" s="260"/>
    </row>
    <row r="48" spans="1:10" ht="36" customHeight="1" thickBot="1" x14ac:dyDescent="0.3">
      <c r="A48" s="6"/>
      <c r="B48" s="26" t="s">
        <v>309</v>
      </c>
      <c r="C48" s="27"/>
      <c r="D48" s="27"/>
      <c r="E48" s="27"/>
      <c r="F48" s="27"/>
      <c r="G48" s="27"/>
      <c r="H48" s="27"/>
      <c r="I48" s="27"/>
      <c r="J48" s="28"/>
    </row>
    <row r="49" spans="1:12" ht="20.45" customHeight="1" thickBot="1" x14ac:dyDescent="0.3">
      <c r="B49" s="1"/>
      <c r="C49" s="1"/>
      <c r="D49" s="1"/>
      <c r="E49" s="1"/>
      <c r="F49" s="1"/>
      <c r="G49" s="1"/>
      <c r="H49" s="1"/>
      <c r="I49" s="1"/>
      <c r="J49" s="1"/>
    </row>
    <row r="50" spans="1:12" ht="15" customHeight="1" x14ac:dyDescent="0.25">
      <c r="B50" s="234" t="s">
        <v>289</v>
      </c>
      <c r="C50" s="235"/>
      <c r="D50" s="235"/>
      <c r="E50" s="235"/>
      <c r="F50" s="235"/>
      <c r="G50" s="235"/>
      <c r="H50" s="235"/>
      <c r="I50" s="236"/>
      <c r="J50" s="64">
        <v>240000</v>
      </c>
    </row>
    <row r="51" spans="1:12" ht="15" customHeight="1" x14ac:dyDescent="0.25">
      <c r="B51" s="226" t="s">
        <v>130</v>
      </c>
      <c r="C51" s="227"/>
      <c r="D51" s="227"/>
      <c r="E51" s="227"/>
      <c r="F51" s="227"/>
      <c r="G51" s="227"/>
      <c r="H51" s="227"/>
      <c r="I51" s="228"/>
      <c r="J51" s="65" t="s">
        <v>48</v>
      </c>
    </row>
    <row r="52" spans="1:12" ht="15" customHeight="1" thickBot="1" x14ac:dyDescent="0.3">
      <c r="B52" s="229" t="s">
        <v>49</v>
      </c>
      <c r="C52" s="230"/>
      <c r="D52" s="230"/>
      <c r="E52" s="230"/>
      <c r="F52" s="230"/>
      <c r="G52" s="230"/>
      <c r="H52" s="230"/>
      <c r="I52" s="231"/>
      <c r="J52" s="66">
        <f>SUM(J50,J51)</f>
        <v>240000</v>
      </c>
    </row>
    <row r="53" spans="1:12" ht="15" customHeight="1" thickBot="1" x14ac:dyDescent="0.3">
      <c r="B53" s="1"/>
      <c r="C53" s="1"/>
      <c r="D53" s="1"/>
      <c r="E53" s="1"/>
      <c r="F53" s="1"/>
      <c r="G53" s="1"/>
      <c r="H53" s="1"/>
      <c r="I53" s="1"/>
      <c r="J53" s="1"/>
    </row>
    <row r="54" spans="1:12" ht="15" customHeight="1" x14ac:dyDescent="0.25">
      <c r="B54" s="237" t="s">
        <v>27</v>
      </c>
      <c r="C54" s="238"/>
      <c r="D54" s="238"/>
      <c r="E54" s="238"/>
      <c r="F54" s="238"/>
      <c r="G54" s="238"/>
      <c r="H54" s="238"/>
      <c r="I54" s="238"/>
      <c r="J54" s="239"/>
    </row>
    <row r="55" spans="1:12" ht="15" customHeight="1" x14ac:dyDescent="0.25">
      <c r="B55" s="240"/>
      <c r="C55" s="241"/>
      <c r="D55" s="241"/>
      <c r="E55" s="241"/>
      <c r="F55" s="241"/>
      <c r="G55" s="241"/>
      <c r="H55" s="241"/>
      <c r="I55" s="241"/>
      <c r="J55" s="242"/>
    </row>
    <row r="56" spans="1:12" ht="15" customHeight="1" x14ac:dyDescent="0.25">
      <c r="B56" s="7"/>
      <c r="C56" s="6"/>
      <c r="D56" s="6"/>
      <c r="E56" s="6"/>
      <c r="F56" s="6"/>
      <c r="G56" s="6"/>
      <c r="H56" s="6"/>
      <c r="I56" s="6"/>
      <c r="J56" s="35"/>
    </row>
    <row r="57" spans="1:12" ht="15" customHeight="1" x14ac:dyDescent="0.25">
      <c r="B57" s="36" t="s">
        <v>51</v>
      </c>
      <c r="C57" s="154">
        <f ca="1">TODAY()</f>
        <v>44062</v>
      </c>
      <c r="D57" s="6"/>
      <c r="E57" s="6"/>
      <c r="F57" s="6"/>
      <c r="G57" s="6"/>
      <c r="H57" s="6"/>
      <c r="I57" s="6"/>
      <c r="J57" s="35"/>
    </row>
    <row r="58" spans="1:12" ht="15" customHeight="1" x14ac:dyDescent="0.25">
      <c r="B58" s="7"/>
      <c r="C58" s="6"/>
      <c r="D58" s="6"/>
      <c r="E58" s="6"/>
      <c r="F58" s="243"/>
      <c r="G58" s="243"/>
      <c r="H58" s="243"/>
      <c r="I58" s="243"/>
      <c r="J58" s="244"/>
    </row>
    <row r="59" spans="1:12" ht="15" customHeight="1" x14ac:dyDescent="0.25">
      <c r="B59" s="7"/>
      <c r="C59" s="6"/>
      <c r="D59" s="6"/>
      <c r="E59" s="6"/>
      <c r="F59" s="232" t="str">
        <f>VLOOKUP(B6,B_DADOS!1:1048576,10,FALSE)</f>
        <v>Daniel Antônio Guerra</v>
      </c>
      <c r="G59" s="232"/>
      <c r="H59" s="232"/>
      <c r="I59" s="232"/>
      <c r="J59" s="233"/>
    </row>
    <row r="60" spans="1:12" ht="9.9499999999999993" customHeight="1" thickBot="1" x14ac:dyDescent="0.3">
      <c r="B60" s="5"/>
      <c r="C60" s="4"/>
      <c r="D60" s="4"/>
      <c r="E60" s="4"/>
      <c r="F60" s="4"/>
      <c r="G60" s="4"/>
      <c r="H60" s="4"/>
      <c r="I60" s="4"/>
      <c r="J60" s="3"/>
    </row>
    <row r="61" spans="1:12" s="6" customFormat="1" ht="15.75" customHeight="1" x14ac:dyDescent="0.25">
      <c r="A61"/>
      <c r="B61"/>
      <c r="C61"/>
      <c r="D61"/>
      <c r="E61"/>
      <c r="F61"/>
      <c r="G61"/>
      <c r="H61"/>
      <c r="I61"/>
      <c r="J61"/>
    </row>
    <row r="62" spans="1:12" ht="9.6" customHeight="1" x14ac:dyDescent="0.25">
      <c r="G62" t="s">
        <v>282</v>
      </c>
      <c r="L62" s="59"/>
    </row>
    <row r="63" spans="1:12" ht="19.5" customHeight="1" x14ac:dyDescent="0.25"/>
    <row r="64" spans="1:12" ht="17.100000000000001" customHeight="1" x14ac:dyDescent="0.25"/>
    <row r="65" ht="17.100000000000001" customHeight="1" x14ac:dyDescent="0.25"/>
    <row r="66" ht="9" customHeight="1" x14ac:dyDescent="0.25"/>
    <row r="67" ht="9" customHeight="1" x14ac:dyDescent="0.25"/>
    <row r="68" ht="30.6" customHeight="1" x14ac:dyDescent="0.25"/>
  </sheetData>
  <mergeCells count="52">
    <mergeCell ref="H24:J24"/>
    <mergeCell ref="C41:I41"/>
    <mergeCell ref="C42:I42"/>
    <mergeCell ref="B35:J35"/>
    <mergeCell ref="B47:J47"/>
    <mergeCell ref="B36:J37"/>
    <mergeCell ref="B39:J39"/>
    <mergeCell ref="C40:I40"/>
    <mergeCell ref="C43:H43"/>
    <mergeCell ref="C44:I44"/>
    <mergeCell ref="B25:D25"/>
    <mergeCell ref="B27:J27"/>
    <mergeCell ref="B29:J29"/>
    <mergeCell ref="B31:J31"/>
    <mergeCell ref="B33:J33"/>
    <mergeCell ref="E25:J25"/>
    <mergeCell ref="C45:I45"/>
    <mergeCell ref="B51:I51"/>
    <mergeCell ref="B52:I52"/>
    <mergeCell ref="F59:J59"/>
    <mergeCell ref="B50:I50"/>
    <mergeCell ref="B54:J55"/>
    <mergeCell ref="F58:J58"/>
    <mergeCell ref="B46:J46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12:C12"/>
    <mergeCell ref="F8:H8"/>
    <mergeCell ref="C14:D14"/>
    <mergeCell ref="B13:E13"/>
    <mergeCell ref="D12:G12"/>
    <mergeCell ref="F14:J14"/>
    <mergeCell ref="I12:J12"/>
    <mergeCell ref="G13:J13"/>
    <mergeCell ref="B21:J21"/>
    <mergeCell ref="B17:J17"/>
    <mergeCell ref="C19:D19"/>
    <mergeCell ref="B15:J15"/>
    <mergeCell ref="B23:J23"/>
    <mergeCell ref="B20:D20"/>
    <mergeCell ref="E19:J19"/>
    <mergeCell ref="E18:J18"/>
    <mergeCell ref="C18:D18"/>
    <mergeCell ref="H20:J20"/>
    <mergeCell ref="E20:G20"/>
  </mergeCells>
  <phoneticPr fontId="19" type="noConversion"/>
  <dataValidations count="1">
    <dataValidation type="list" allowBlank="1" showInputMessage="1" showErrorMessage="1" sqref="J41:J45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topLeftCell="A52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 x14ac:dyDescent="0.25"/>
    <row r="2" spans="2:10" ht="32.450000000000003" customHeight="1" thickBot="1" x14ac:dyDescent="0.3">
      <c r="B2" s="207" t="s">
        <v>28</v>
      </c>
      <c r="C2" s="207"/>
      <c r="D2" s="207"/>
      <c r="E2" s="207"/>
      <c r="F2" s="207"/>
      <c r="G2" s="207"/>
      <c r="H2" s="207"/>
      <c r="I2" s="207"/>
      <c r="J2" s="207"/>
    </row>
    <row r="3" spans="2:10" ht="28.5" customHeight="1" thickBot="1" x14ac:dyDescent="0.3">
      <c r="B3" s="208" t="s">
        <v>29</v>
      </c>
      <c r="C3" s="209"/>
      <c r="D3" s="209"/>
      <c r="E3" s="209"/>
      <c r="F3" s="209"/>
      <c r="G3" s="209"/>
      <c r="H3" s="209"/>
      <c r="I3" s="209"/>
      <c r="J3" s="210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3" t="s">
        <v>30</v>
      </c>
      <c r="C5" s="184"/>
      <c r="D5" s="184"/>
      <c r="E5" s="184"/>
      <c r="F5" s="184"/>
      <c r="G5" s="184"/>
      <c r="H5" s="184"/>
      <c r="I5" s="184"/>
      <c r="J5" s="185"/>
    </row>
    <row r="6" spans="2:10" x14ac:dyDescent="0.25">
      <c r="B6" s="299" t="str">
        <f>ENTRADAresidencia!$D$14</f>
        <v>Município de Passo Fundo</v>
      </c>
      <c r="C6" s="220"/>
      <c r="D6" s="220"/>
      <c r="E6" s="220"/>
      <c r="F6" s="220"/>
      <c r="G6" s="220"/>
      <c r="H6" s="220"/>
      <c r="I6" s="221"/>
      <c r="J6" s="2" t="s">
        <v>31</v>
      </c>
    </row>
    <row r="7" spans="2:10" x14ac:dyDescent="0.25">
      <c r="B7" s="68" t="s">
        <v>32</v>
      </c>
      <c r="C7" s="215">
        <f>VLOOKUP(B6,B_DADOS!1:1048576,26,FALSE)</f>
        <v>17964902000140</v>
      </c>
      <c r="D7" s="216"/>
      <c r="E7" s="71" t="s">
        <v>33</v>
      </c>
      <c r="F7" s="195" t="str">
        <f>VLOOKUP(B6,B_DADOS!1:1048576,13,FALSE)</f>
        <v>Rua Dr. João Freitas 75</v>
      </c>
      <c r="G7" s="205"/>
      <c r="H7" s="205"/>
      <c r="I7" s="205"/>
      <c r="J7" s="206"/>
    </row>
    <row r="8" spans="2:10" x14ac:dyDescent="0.25">
      <c r="B8" s="69" t="s">
        <v>34</v>
      </c>
      <c r="C8" s="193" t="str">
        <f>VLOOKUP(B6,B_DADOS!1:1048576,14,FALSE)</f>
        <v>99050-000</v>
      </c>
      <c r="D8" s="222"/>
      <c r="E8" s="72" t="s">
        <v>35</v>
      </c>
      <c r="F8" s="193" t="str">
        <f>VLOOKUP(B6,B_DADOS!1:1048576,12,FALSE)</f>
        <v>54 - 3316-7100/ 3316-7108</v>
      </c>
      <c r="G8" s="194"/>
      <c r="H8" s="194"/>
      <c r="I8" s="29" t="s">
        <v>36</v>
      </c>
      <c r="J8" s="82"/>
    </row>
    <row r="9" spans="2:10" ht="15.75" thickBot="1" x14ac:dyDescent="0.3">
      <c r="B9" s="70" t="s">
        <v>37</v>
      </c>
      <c r="C9" s="217"/>
      <c r="D9" s="217"/>
      <c r="E9" s="217"/>
      <c r="F9" s="217"/>
      <c r="G9" s="217"/>
      <c r="H9" s="217"/>
      <c r="I9" s="217"/>
      <c r="J9" s="218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11" t="s">
        <v>303</v>
      </c>
      <c r="C11" s="212"/>
      <c r="D11" s="212"/>
      <c r="E11" s="212"/>
      <c r="F11" s="212"/>
      <c r="G11" s="212"/>
      <c r="H11" s="213"/>
      <c r="I11" s="213"/>
      <c r="J11" s="214"/>
    </row>
    <row r="12" spans="2:10" x14ac:dyDescent="0.25">
      <c r="B12" s="196" t="s">
        <v>38</v>
      </c>
      <c r="C12" s="197"/>
      <c r="D12" s="197" t="str">
        <f>VLOOKUP(B6,B_DADOS!1:1048576,10,FALSE)</f>
        <v>Luciano Palma de Azevedo</v>
      </c>
      <c r="E12" s="199"/>
      <c r="F12" s="199"/>
      <c r="G12" s="200"/>
      <c r="H12" s="32" t="s">
        <v>39</v>
      </c>
      <c r="I12" s="203"/>
      <c r="J12" s="204"/>
    </row>
    <row r="13" spans="2:10" x14ac:dyDescent="0.25">
      <c r="B13" s="196" t="s">
        <v>40</v>
      </c>
      <c r="C13" s="197"/>
      <c r="D13" s="197"/>
      <c r="E13" s="198"/>
      <c r="F13" s="30" t="s">
        <v>33</v>
      </c>
      <c r="G13" s="205" t="str">
        <f>VLOOKUP(B6,B_DADOS!1:1048576,13,FALSE)</f>
        <v>Rua Dr. João Freitas 75</v>
      </c>
      <c r="H13" s="205"/>
      <c r="I13" s="205"/>
      <c r="J13" s="206"/>
    </row>
    <row r="14" spans="2:10" x14ac:dyDescent="0.25">
      <c r="B14" s="69" t="s">
        <v>34</v>
      </c>
      <c r="C14" s="180" t="str">
        <f>VLOOKUP(B6,B_DADOS!1:1048576,14,FALSE)</f>
        <v>99050-000</v>
      </c>
      <c r="D14" s="195"/>
      <c r="E14" s="166" t="s">
        <v>35</v>
      </c>
      <c r="F14" s="205" t="str">
        <f>VLOOKUP(B6,B_DADOS!1:1048576,12,FALSE)</f>
        <v>54 - 3316-7100/ 3316-7108</v>
      </c>
      <c r="G14" s="205"/>
      <c r="H14" s="205"/>
      <c r="I14" s="205"/>
      <c r="J14" s="206"/>
    </row>
    <row r="15" spans="2:10" x14ac:dyDescent="0.25">
      <c r="B15" s="186" t="s">
        <v>37</v>
      </c>
      <c r="C15" s="180"/>
      <c r="D15" s="180"/>
      <c r="E15" s="180"/>
      <c r="F15" s="180"/>
      <c r="G15" s="180"/>
      <c r="H15" s="180"/>
      <c r="I15" s="180"/>
      <c r="J15" s="187"/>
    </row>
    <row r="16" spans="2:10" ht="15.75" thickBot="1" x14ac:dyDescent="0.3">
      <c r="B16" s="174" t="s">
        <v>310</v>
      </c>
      <c r="C16" s="175"/>
      <c r="D16" s="175"/>
      <c r="E16" s="175"/>
      <c r="F16" s="175"/>
      <c r="G16" s="175"/>
      <c r="H16" s="175"/>
      <c r="I16" s="175"/>
      <c r="J16" s="176"/>
    </row>
    <row r="17" spans="2:10" ht="15.75" thickBot="1" x14ac:dyDescent="0.3">
      <c r="B17" s="167"/>
      <c r="C17" s="167"/>
      <c r="D17" s="167"/>
      <c r="E17" s="167"/>
      <c r="F17" s="167"/>
      <c r="G17" s="167"/>
      <c r="H17" s="167"/>
      <c r="I17" s="167"/>
      <c r="J17" s="167"/>
    </row>
    <row r="18" spans="2:10" ht="28.5" customHeight="1" thickBot="1" x14ac:dyDescent="0.3">
      <c r="B18" s="177" t="s">
        <v>304</v>
      </c>
      <c r="C18" s="178"/>
      <c r="D18" s="178"/>
      <c r="E18" s="178"/>
      <c r="F18" s="178"/>
      <c r="G18" s="178"/>
      <c r="H18" s="178"/>
      <c r="I18" s="178"/>
      <c r="J18" s="179"/>
    </row>
    <row r="19" spans="2:10" ht="30" customHeight="1" x14ac:dyDescent="0.25">
      <c r="B19" s="169" t="s">
        <v>32</v>
      </c>
      <c r="C19" s="289">
        <f>VLOOKUP(B6,B_DADOS!1:1048576,26,FALSE)</f>
        <v>17964902000140</v>
      </c>
      <c r="D19" s="290"/>
      <c r="E19" s="291" t="s">
        <v>41</v>
      </c>
      <c r="F19" s="292"/>
      <c r="G19" s="292"/>
      <c r="H19" s="292"/>
      <c r="I19" s="292"/>
      <c r="J19" s="293"/>
    </row>
    <row r="20" spans="2:10" x14ac:dyDescent="0.25">
      <c r="B20" s="168" t="s">
        <v>35</v>
      </c>
      <c r="C20" s="201" t="str">
        <f>VLOOKUP(B6,B_DADOS!1:1048576,22,FALSE)</f>
        <v>54 - 33123070</v>
      </c>
      <c r="D20" s="294"/>
      <c r="E20" s="205" t="s">
        <v>42</v>
      </c>
      <c r="F20" s="205"/>
      <c r="G20" s="205"/>
      <c r="H20" s="205"/>
      <c r="I20" s="205"/>
      <c r="J20" s="206"/>
    </row>
    <row r="21" spans="2:10" ht="15.75" thickBot="1" x14ac:dyDescent="0.3">
      <c r="B21" s="295" t="s">
        <v>43</v>
      </c>
      <c r="C21" s="296"/>
      <c r="D21" s="297"/>
      <c r="E21" s="279" t="s">
        <v>44</v>
      </c>
      <c r="F21" s="274"/>
      <c r="G21" s="275"/>
      <c r="H21" s="279" t="s">
        <v>45</v>
      </c>
      <c r="I21" s="274"/>
      <c r="J21" s="298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3" t="s">
        <v>305</v>
      </c>
      <c r="C23" s="184"/>
      <c r="D23" s="184"/>
      <c r="E23" s="184"/>
      <c r="F23" s="184"/>
      <c r="G23" s="184"/>
      <c r="H23" s="184"/>
      <c r="I23" s="184"/>
      <c r="J23" s="185"/>
    </row>
    <row r="24" spans="2:10" x14ac:dyDescent="0.25">
      <c r="B24" s="31" t="s">
        <v>33</v>
      </c>
      <c r="C24" s="76"/>
      <c r="D24" s="76"/>
      <c r="E24" s="76"/>
      <c r="F24" s="76"/>
      <c r="G24" s="77"/>
      <c r="H24" s="248" t="s">
        <v>34</v>
      </c>
      <c r="I24" s="249"/>
      <c r="J24" s="250"/>
    </row>
    <row r="25" spans="2:10" ht="15.75" thickBot="1" x14ac:dyDescent="0.3">
      <c r="B25" s="273" t="s">
        <v>35</v>
      </c>
      <c r="C25" s="274"/>
      <c r="D25" s="275"/>
      <c r="E25" s="175" t="s">
        <v>37</v>
      </c>
      <c r="F25" s="279"/>
      <c r="G25" s="279"/>
      <c r="H25" s="279"/>
      <c r="I25" s="279"/>
      <c r="J25" s="176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8" t="s">
        <v>46</v>
      </c>
      <c r="C27" s="209"/>
      <c r="D27" s="209"/>
      <c r="E27" s="209"/>
      <c r="F27" s="209"/>
      <c r="G27" s="209"/>
      <c r="H27" s="209"/>
      <c r="I27" s="209"/>
      <c r="J27" s="210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3" t="s">
        <v>306</v>
      </c>
      <c r="C29" s="184"/>
      <c r="D29" s="184"/>
      <c r="E29" s="184"/>
      <c r="F29" s="184"/>
      <c r="G29" s="184"/>
      <c r="H29" s="184"/>
      <c r="I29" s="184"/>
      <c r="J29" s="185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46.5" customHeight="1" thickBot="1" x14ac:dyDescent="0.3">
      <c r="B31" s="276" t="s">
        <v>129</v>
      </c>
      <c r="C31" s="277"/>
      <c r="D31" s="277"/>
      <c r="E31" s="277"/>
      <c r="F31" s="277"/>
      <c r="G31" s="277"/>
      <c r="H31" s="277"/>
      <c r="I31" s="277"/>
      <c r="J31" s="278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83" t="s">
        <v>307</v>
      </c>
      <c r="C33" s="184"/>
      <c r="D33" s="184"/>
      <c r="E33" s="184"/>
      <c r="F33" s="184"/>
      <c r="G33" s="184"/>
      <c r="H33" s="184"/>
      <c r="I33" s="184"/>
      <c r="J33" s="185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257" t="s">
        <v>47</v>
      </c>
      <c r="C35" s="258"/>
      <c r="D35" s="258"/>
      <c r="E35" s="258"/>
      <c r="F35" s="258"/>
      <c r="G35" s="258"/>
      <c r="H35" s="258"/>
      <c r="I35" s="258"/>
      <c r="J35" s="259"/>
    </row>
    <row r="36" spans="2:10" ht="20.25" customHeight="1" x14ac:dyDescent="0.25">
      <c r="B36" s="280" t="s">
        <v>131</v>
      </c>
      <c r="C36" s="281"/>
      <c r="D36" s="281"/>
      <c r="E36" s="281"/>
      <c r="F36" s="281"/>
      <c r="G36" s="281"/>
      <c r="H36" s="281"/>
      <c r="I36" s="281"/>
      <c r="J36" s="282"/>
    </row>
    <row r="37" spans="2:10" x14ac:dyDescent="0.25">
      <c r="B37" s="283"/>
      <c r="C37" s="284"/>
      <c r="D37" s="284"/>
      <c r="E37" s="284"/>
      <c r="F37" s="284"/>
      <c r="G37" s="284"/>
      <c r="H37" s="284"/>
      <c r="I37" s="284"/>
      <c r="J37" s="285"/>
    </row>
    <row r="38" spans="2:10" ht="9" customHeight="1" thickBot="1" x14ac:dyDescent="0.3">
      <c r="B38" s="286"/>
      <c r="C38" s="287"/>
      <c r="D38" s="287"/>
      <c r="E38" s="287"/>
      <c r="F38" s="287"/>
      <c r="G38" s="287"/>
      <c r="H38" s="287"/>
      <c r="I38" s="287"/>
      <c r="J38" s="288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83" t="s">
        <v>308</v>
      </c>
      <c r="C40" s="184"/>
      <c r="D40" s="184"/>
      <c r="E40" s="184"/>
      <c r="F40" s="184"/>
      <c r="G40" s="184"/>
      <c r="H40" s="184"/>
      <c r="I40" s="184"/>
      <c r="J40" s="185"/>
    </row>
    <row r="41" spans="2:10" ht="36" customHeight="1" thickBot="1" x14ac:dyDescent="0.3">
      <c r="B41" s="67" t="s">
        <v>9</v>
      </c>
      <c r="C41" s="267" t="s">
        <v>11</v>
      </c>
      <c r="D41" s="268"/>
      <c r="E41" s="268"/>
      <c r="F41" s="268"/>
      <c r="G41" s="268"/>
      <c r="H41" s="268"/>
      <c r="I41" s="269"/>
      <c r="J41" s="78" t="s">
        <v>10</v>
      </c>
    </row>
    <row r="42" spans="2:10" ht="31.5" customHeight="1" x14ac:dyDescent="0.25">
      <c r="B42" s="62">
        <v>1</v>
      </c>
      <c r="C42" s="251" t="s">
        <v>124</v>
      </c>
      <c r="D42" s="252"/>
      <c r="E42" s="252"/>
      <c r="F42" s="252"/>
      <c r="G42" s="252"/>
      <c r="H42" s="252"/>
      <c r="I42" s="253"/>
      <c r="J42" s="61"/>
    </row>
    <row r="43" spans="2:10" ht="31.5" customHeight="1" x14ac:dyDescent="0.25">
      <c r="B43" s="62">
        <v>2</v>
      </c>
      <c r="C43" s="254" t="s">
        <v>125</v>
      </c>
      <c r="D43" s="255"/>
      <c r="E43" s="255"/>
      <c r="F43" s="255"/>
      <c r="G43" s="255"/>
      <c r="H43" s="255"/>
      <c r="I43" s="256"/>
      <c r="J43" s="33"/>
    </row>
    <row r="44" spans="2:10" ht="31.5" customHeight="1" x14ac:dyDescent="0.25">
      <c r="B44" s="62">
        <v>3</v>
      </c>
      <c r="C44" s="223" t="s">
        <v>126</v>
      </c>
      <c r="D44" s="224"/>
      <c r="E44" s="224"/>
      <c r="F44" s="224"/>
      <c r="G44" s="224"/>
      <c r="H44" s="224"/>
      <c r="I44" s="60"/>
      <c r="J44" s="33"/>
    </row>
    <row r="45" spans="2:10" ht="31.5" customHeight="1" x14ac:dyDescent="0.25">
      <c r="B45" s="62">
        <v>4</v>
      </c>
      <c r="C45" s="270" t="s">
        <v>127</v>
      </c>
      <c r="D45" s="271"/>
      <c r="E45" s="271"/>
      <c r="F45" s="271"/>
      <c r="G45" s="271"/>
      <c r="H45" s="271"/>
      <c r="I45" s="272"/>
      <c r="J45" s="33"/>
    </row>
    <row r="46" spans="2:10" ht="47.1" customHeight="1" thickBot="1" x14ac:dyDescent="0.3">
      <c r="B46" s="62">
        <v>5</v>
      </c>
      <c r="C46" s="223" t="s">
        <v>128</v>
      </c>
      <c r="D46" s="224"/>
      <c r="E46" s="224"/>
      <c r="F46" s="224"/>
      <c r="G46" s="224"/>
      <c r="H46" s="224"/>
      <c r="I46" s="225"/>
      <c r="J46" s="56"/>
    </row>
    <row r="47" spans="2:10" ht="32.25" customHeight="1" thickBot="1" x14ac:dyDescent="0.3">
      <c r="B47" s="245" t="s">
        <v>302</v>
      </c>
      <c r="C47" s="246"/>
      <c r="D47" s="246"/>
      <c r="E47" s="246"/>
      <c r="F47" s="246"/>
      <c r="G47" s="246"/>
      <c r="H47" s="246"/>
      <c r="I47" s="246"/>
      <c r="J47" s="247"/>
    </row>
    <row r="48" spans="2:10" ht="15" customHeight="1" thickBot="1" x14ac:dyDescent="0.3">
      <c r="B48" s="260"/>
      <c r="C48" s="260"/>
      <c r="D48" s="260"/>
      <c r="E48" s="260"/>
      <c r="F48" s="260"/>
      <c r="G48" s="260"/>
      <c r="H48" s="260"/>
      <c r="I48" s="260"/>
      <c r="J48" s="260"/>
    </row>
    <row r="49" spans="2:12" ht="37.5" customHeight="1" thickBot="1" x14ac:dyDescent="0.3">
      <c r="B49" s="26" t="s">
        <v>309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 x14ac:dyDescent="0.3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 x14ac:dyDescent="0.25">
      <c r="B51" s="234" t="s">
        <v>288</v>
      </c>
      <c r="C51" s="235"/>
      <c r="D51" s="235"/>
      <c r="E51" s="235"/>
      <c r="F51" s="235"/>
      <c r="G51" s="235"/>
      <c r="H51" s="235"/>
      <c r="I51" s="236"/>
      <c r="J51" s="64">
        <v>60000</v>
      </c>
    </row>
    <row r="52" spans="2:12" ht="15" customHeight="1" x14ac:dyDescent="0.25">
      <c r="B52" s="226" t="s">
        <v>130</v>
      </c>
      <c r="C52" s="227"/>
      <c r="D52" s="227"/>
      <c r="E52" s="227"/>
      <c r="F52" s="227"/>
      <c r="G52" s="227"/>
      <c r="H52" s="227"/>
      <c r="I52" s="228"/>
      <c r="J52" s="65"/>
    </row>
    <row r="53" spans="2:12" ht="15" customHeight="1" thickBot="1" x14ac:dyDescent="0.3">
      <c r="B53" s="229" t="s">
        <v>49</v>
      </c>
      <c r="C53" s="230"/>
      <c r="D53" s="230"/>
      <c r="E53" s="230"/>
      <c r="F53" s="230"/>
      <c r="G53" s="230"/>
      <c r="H53" s="230"/>
      <c r="I53" s="231"/>
      <c r="J53" s="66">
        <f>SUM(J51,J52)</f>
        <v>60000</v>
      </c>
    </row>
    <row r="54" spans="2:12" ht="15" customHeight="1" thickBot="1" x14ac:dyDescent="0.3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 x14ac:dyDescent="0.25">
      <c r="B55" s="237" t="s">
        <v>27</v>
      </c>
      <c r="C55" s="238"/>
      <c r="D55" s="238"/>
      <c r="E55" s="238"/>
      <c r="F55" s="238"/>
      <c r="G55" s="238"/>
      <c r="H55" s="238"/>
      <c r="I55" s="238"/>
      <c r="J55" s="239"/>
    </row>
    <row r="56" spans="2:12" ht="15" customHeight="1" x14ac:dyDescent="0.25">
      <c r="B56" s="240"/>
      <c r="C56" s="241"/>
      <c r="D56" s="241"/>
      <c r="E56" s="241"/>
      <c r="F56" s="241"/>
      <c r="G56" s="241"/>
      <c r="H56" s="241"/>
      <c r="I56" s="241"/>
      <c r="J56" s="242"/>
    </row>
    <row r="57" spans="2:12" ht="15" customHeight="1" x14ac:dyDescent="0.25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 x14ac:dyDescent="0.25">
      <c r="B58" s="36" t="s">
        <v>51</v>
      </c>
      <c r="C58" s="80">
        <f ca="1">TODAY()</f>
        <v>44062</v>
      </c>
      <c r="D58" s="6"/>
      <c r="E58" s="6"/>
      <c r="F58" s="6"/>
      <c r="G58" s="6"/>
      <c r="H58" s="6"/>
      <c r="I58" s="6"/>
      <c r="J58" s="35"/>
    </row>
    <row r="59" spans="2:12" ht="15" customHeight="1" x14ac:dyDescent="0.25">
      <c r="B59" s="7"/>
      <c r="C59" s="6"/>
      <c r="D59" s="6"/>
      <c r="E59" s="6"/>
      <c r="F59" s="243"/>
      <c r="G59" s="243"/>
      <c r="H59" s="243"/>
      <c r="I59" s="243"/>
      <c r="J59" s="244"/>
    </row>
    <row r="60" spans="2:12" ht="15" customHeight="1" x14ac:dyDescent="0.25">
      <c r="B60" s="7"/>
      <c r="C60" s="6"/>
      <c r="D60" s="6"/>
      <c r="E60" s="6"/>
      <c r="F60" s="232" t="str">
        <f>VLOOKUP(B6,B_DADOS!1:1048576,10,FALSE)</f>
        <v>Luciano Palma de Azevedo</v>
      </c>
      <c r="G60" s="232"/>
      <c r="H60" s="232"/>
      <c r="I60" s="232"/>
      <c r="J60" s="233"/>
    </row>
    <row r="61" spans="2:12" s="6" customFormat="1" ht="15.75" customHeight="1" thickBot="1" x14ac:dyDescent="0.3">
      <c r="B61" s="5"/>
      <c r="C61" s="4"/>
      <c r="D61" s="4"/>
      <c r="E61" s="4"/>
      <c r="F61" s="4"/>
      <c r="G61" s="4"/>
      <c r="H61" s="4"/>
      <c r="I61" s="4"/>
      <c r="J61" s="3"/>
    </row>
    <row r="62" spans="2:12" ht="28.5" customHeight="1" x14ac:dyDescent="0.25">
      <c r="L62" s="59"/>
    </row>
    <row r="63" spans="2:12" ht="9" customHeight="1" x14ac:dyDescent="0.25"/>
    <row r="64" spans="2:12" ht="28.5" customHeight="1" x14ac:dyDescent="0.25"/>
    <row r="65" ht="28.5" customHeight="1" x14ac:dyDescent="0.25"/>
    <row r="66" ht="28.5" customHeight="1" x14ac:dyDescent="0.25"/>
    <row r="67" ht="9" customHeight="1" x14ac:dyDescent="0.25"/>
  </sheetData>
  <mergeCells count="52">
    <mergeCell ref="B13:E13"/>
    <mergeCell ref="G13:J13"/>
    <mergeCell ref="B16:J16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C14:D14"/>
    <mergeCell ref="F14:J14"/>
    <mergeCell ref="B15:J15"/>
    <mergeCell ref="B29:J29"/>
    <mergeCell ref="C19:D19"/>
    <mergeCell ref="E19:J19"/>
    <mergeCell ref="C20:D20"/>
    <mergeCell ref="E20:J20"/>
    <mergeCell ref="B21:D21"/>
    <mergeCell ref="H21:J21"/>
    <mergeCell ref="B23:J23"/>
    <mergeCell ref="H24:J24"/>
    <mergeCell ref="B25:D25"/>
    <mergeCell ref="E25:J25"/>
    <mergeCell ref="B27:J27"/>
    <mergeCell ref="B18:J18"/>
    <mergeCell ref="E21:G21"/>
    <mergeCell ref="B33:J33"/>
    <mergeCell ref="B35:J35"/>
    <mergeCell ref="B36:J38"/>
    <mergeCell ref="B40:J40"/>
    <mergeCell ref="B31:J31"/>
    <mergeCell ref="C41:I41"/>
    <mergeCell ref="C45:I45"/>
    <mergeCell ref="C42:I42"/>
    <mergeCell ref="C43:I43"/>
    <mergeCell ref="C44:H44"/>
    <mergeCell ref="B55:J56"/>
    <mergeCell ref="F59:J59"/>
    <mergeCell ref="F60:J60"/>
    <mergeCell ref="C46:I46"/>
    <mergeCell ref="B48:J48"/>
    <mergeCell ref="B47:J47"/>
    <mergeCell ref="B51:I51"/>
    <mergeCell ref="B52:I52"/>
    <mergeCell ref="B53:I53"/>
  </mergeCells>
  <dataValidations count="1">
    <dataValidation type="list" allowBlank="1" showInputMessage="1" showErrorMessage="1" sqref="J42:J46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9"/>
  <sheetViews>
    <sheetView tabSelected="1" topLeftCell="A31" workbookViewId="0">
      <selection activeCell="N21" sqref="N21"/>
    </sheetView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 x14ac:dyDescent="0.3">
      <c r="B2" s="300" t="s">
        <v>28</v>
      </c>
      <c r="C2" s="300"/>
      <c r="D2" s="300"/>
      <c r="E2" s="300"/>
      <c r="F2" s="300"/>
      <c r="G2" s="300"/>
      <c r="H2" s="300"/>
      <c r="I2" s="300"/>
      <c r="J2" s="300"/>
    </row>
    <row r="3" spans="2:10" ht="28.5" customHeight="1" thickBot="1" x14ac:dyDescent="0.3">
      <c r="B3" s="208" t="s">
        <v>29</v>
      </c>
      <c r="C3" s="209"/>
      <c r="D3" s="209"/>
      <c r="E3" s="209"/>
      <c r="F3" s="209"/>
      <c r="G3" s="209"/>
      <c r="H3" s="209"/>
      <c r="I3" s="209"/>
      <c r="J3" s="210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3" t="s">
        <v>30</v>
      </c>
      <c r="C5" s="184"/>
      <c r="D5" s="184"/>
      <c r="E5" s="184"/>
      <c r="F5" s="184"/>
      <c r="G5" s="184"/>
      <c r="H5" s="184"/>
      <c r="I5" s="184"/>
      <c r="J5" s="185"/>
    </row>
    <row r="6" spans="2:10" x14ac:dyDescent="0.25">
      <c r="B6" s="219" t="str">
        <f>Entrada_creas!$D$14</f>
        <v>Município de Cambará do Sul</v>
      </c>
      <c r="C6" s="220"/>
      <c r="D6" s="220"/>
      <c r="E6" s="220"/>
      <c r="F6" s="220"/>
      <c r="G6" s="220"/>
      <c r="H6" s="220"/>
      <c r="I6" s="221"/>
      <c r="J6" s="2" t="s">
        <v>31</v>
      </c>
    </row>
    <row r="7" spans="2:10" x14ac:dyDescent="0.25">
      <c r="B7" s="68" t="s">
        <v>32</v>
      </c>
      <c r="C7" s="215"/>
      <c r="D7" s="216"/>
      <c r="E7" s="71" t="s">
        <v>33</v>
      </c>
      <c r="F7" s="195" t="str">
        <f>VLOOKUP(B6,bdcreas!1:1048576,13,FALSE)</f>
        <v>Dona Ursula, 475</v>
      </c>
      <c r="G7" s="205"/>
      <c r="H7" s="205"/>
      <c r="I7" s="205"/>
      <c r="J7" s="206"/>
    </row>
    <row r="8" spans="2:10" x14ac:dyDescent="0.25">
      <c r="B8" s="69" t="s">
        <v>34</v>
      </c>
      <c r="C8" s="193" t="str">
        <f>VLOOKUP(B6,bdcreas!1:1048576,14,FALSE)</f>
        <v>95480-000</v>
      </c>
      <c r="D8" s="222"/>
      <c r="E8" s="72" t="s">
        <v>35</v>
      </c>
      <c r="F8" s="193" t="str">
        <f>VLOOKUP(B6,bdcreas!1:1048576,12,FALSE)</f>
        <v>54 - 3251-1174</v>
      </c>
      <c r="G8" s="194"/>
      <c r="H8" s="194"/>
      <c r="I8" s="29" t="s">
        <v>36</v>
      </c>
      <c r="J8" s="81"/>
    </row>
    <row r="9" spans="2:10" ht="15.75" thickBot="1" x14ac:dyDescent="0.3">
      <c r="B9" s="70" t="s">
        <v>37</v>
      </c>
      <c r="C9" s="217"/>
      <c r="D9" s="217"/>
      <c r="E9" s="217"/>
      <c r="F9" s="217"/>
      <c r="G9" s="217"/>
      <c r="H9" s="217"/>
      <c r="I9" s="217"/>
      <c r="J9" s="218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301" t="s">
        <v>303</v>
      </c>
      <c r="C11" s="302"/>
      <c r="D11" s="302"/>
      <c r="E11" s="302"/>
      <c r="F11" s="302"/>
      <c r="G11" s="302"/>
      <c r="H11" s="302"/>
      <c r="I11" s="302"/>
      <c r="J11" s="303"/>
    </row>
    <row r="12" spans="2:10" x14ac:dyDescent="0.25">
      <c r="B12" s="191" t="s">
        <v>38</v>
      </c>
      <c r="C12" s="192"/>
      <c r="D12" s="197" t="str">
        <f>VLOOKUP(B6,bdcreas!1:1048576,10,FALSE)</f>
        <v xml:space="preserve">Schamberlaen José Silvestre               </v>
      </c>
      <c r="E12" s="197"/>
      <c r="F12" s="197"/>
      <c r="G12" s="198"/>
      <c r="H12" s="32" t="s">
        <v>39</v>
      </c>
      <c r="I12" s="305"/>
      <c r="J12" s="306"/>
    </row>
    <row r="13" spans="2:10" x14ac:dyDescent="0.25">
      <c r="B13" s="196" t="s">
        <v>40</v>
      </c>
      <c r="C13" s="197"/>
      <c r="D13" s="197"/>
      <c r="E13" s="198"/>
      <c r="F13" s="30" t="s">
        <v>33</v>
      </c>
      <c r="G13" s="205" t="str">
        <f>VLOOKUP(B6,bdcreas!1:1048576,13,FALSE)</f>
        <v>Dona Ursula, 475</v>
      </c>
      <c r="H13" s="205"/>
      <c r="I13" s="205"/>
      <c r="J13" s="206"/>
    </row>
    <row r="14" spans="2:10" x14ac:dyDescent="0.25">
      <c r="B14" s="69" t="s">
        <v>34</v>
      </c>
      <c r="C14" s="195" t="str">
        <f>VLOOKUP(B6,bdcreas!1:1048576,14,FALSE)</f>
        <v>95480-000</v>
      </c>
      <c r="D14" s="307"/>
      <c r="E14" s="73" t="s">
        <v>35</v>
      </c>
      <c r="F14" s="205" t="str">
        <f>VLOOKUP(B6,bdcreas!1:1048576,12,FALSE)</f>
        <v>54 - 3251-1174</v>
      </c>
      <c r="G14" s="205"/>
      <c r="H14" s="205"/>
      <c r="I14" s="205"/>
      <c r="J14" s="206"/>
    </row>
    <row r="15" spans="2:10" x14ac:dyDescent="0.25">
      <c r="B15" s="308" t="s">
        <v>37</v>
      </c>
      <c r="C15" s="205"/>
      <c r="D15" s="205"/>
      <c r="E15" s="205"/>
      <c r="F15" s="205"/>
      <c r="G15" s="205"/>
      <c r="H15" s="205"/>
      <c r="I15" s="205"/>
      <c r="J15" s="206"/>
    </row>
    <row r="16" spans="2:10" ht="15.75" thickBot="1" x14ac:dyDescent="0.3">
      <c r="B16" s="295" t="s">
        <v>313</v>
      </c>
      <c r="C16" s="296"/>
      <c r="D16" s="296"/>
      <c r="E16" s="296"/>
      <c r="F16" s="296"/>
      <c r="G16" s="296"/>
      <c r="H16" s="296"/>
      <c r="I16" s="296"/>
      <c r="J16" s="304"/>
    </row>
    <row r="17" spans="2:10" ht="21.6" customHeight="1" thickBot="1" x14ac:dyDescent="0.3">
      <c r="B17" s="1"/>
      <c r="C17" s="1"/>
      <c r="D17" s="1"/>
      <c r="E17" s="1"/>
      <c r="F17" s="1"/>
      <c r="G17" s="1"/>
      <c r="H17" s="1"/>
      <c r="I17" s="1"/>
      <c r="J17" s="1"/>
    </row>
    <row r="18" spans="2:10" ht="28.5" customHeight="1" thickBot="1" x14ac:dyDescent="0.3">
      <c r="B18" s="183" t="s">
        <v>304</v>
      </c>
      <c r="C18" s="184"/>
      <c r="D18" s="184"/>
      <c r="E18" s="184"/>
      <c r="F18" s="184"/>
      <c r="G18" s="184"/>
      <c r="H18" s="184"/>
      <c r="I18" s="184"/>
      <c r="J18" s="185"/>
    </row>
    <row r="19" spans="2:10" ht="30" customHeight="1" x14ac:dyDescent="0.25">
      <c r="B19" s="63" t="s">
        <v>32</v>
      </c>
      <c r="C19" s="289">
        <f>VLOOKUP(B6,bdcreas!1:1048576,26,FALSE)</f>
        <v>14508611000150</v>
      </c>
      <c r="D19" s="290"/>
      <c r="E19" s="291" t="s">
        <v>41</v>
      </c>
      <c r="F19" s="292"/>
      <c r="G19" s="292"/>
      <c r="H19" s="292"/>
      <c r="I19" s="292"/>
      <c r="J19" s="293"/>
    </row>
    <row r="20" spans="2:10" x14ac:dyDescent="0.25">
      <c r="B20" s="74" t="s">
        <v>35</v>
      </c>
      <c r="C20" s="205" t="str">
        <f>VLOOKUP(B6,bdcreas!1:1048576,22,FALSE)</f>
        <v>54 - 32511174</v>
      </c>
      <c r="D20" s="307"/>
      <c r="E20" s="195" t="s">
        <v>42</v>
      </c>
      <c r="F20" s="205"/>
      <c r="G20" s="205"/>
      <c r="H20" s="205"/>
      <c r="I20" s="205"/>
      <c r="J20" s="206"/>
    </row>
    <row r="21" spans="2:10" ht="15.75" thickBot="1" x14ac:dyDescent="0.3">
      <c r="B21" s="273" t="s">
        <v>43</v>
      </c>
      <c r="C21" s="274"/>
      <c r="D21" s="275"/>
      <c r="E21" s="279" t="s">
        <v>44</v>
      </c>
      <c r="F21" s="274"/>
      <c r="G21" s="275"/>
      <c r="H21" s="279" t="s">
        <v>45</v>
      </c>
      <c r="I21" s="274"/>
      <c r="J21" s="298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3" t="s">
        <v>311</v>
      </c>
      <c r="C23" s="184"/>
      <c r="D23" s="184"/>
      <c r="E23" s="184"/>
      <c r="F23" s="184"/>
      <c r="G23" s="184"/>
      <c r="H23" s="184"/>
      <c r="I23" s="184"/>
      <c r="J23" s="185"/>
    </row>
    <row r="24" spans="2:10" x14ac:dyDescent="0.25">
      <c r="B24" s="31" t="s">
        <v>33</v>
      </c>
      <c r="C24" s="76"/>
      <c r="D24" s="76"/>
      <c r="E24" s="76"/>
      <c r="F24" s="76"/>
      <c r="G24" s="77"/>
      <c r="H24" s="248" t="s">
        <v>34</v>
      </c>
      <c r="I24" s="249"/>
      <c r="J24" s="250"/>
    </row>
    <row r="25" spans="2:10" ht="15.75" thickBot="1" x14ac:dyDescent="0.3">
      <c r="B25" s="273" t="s">
        <v>35</v>
      </c>
      <c r="C25" s="274"/>
      <c r="D25" s="275"/>
      <c r="E25" s="279" t="s">
        <v>37</v>
      </c>
      <c r="F25" s="274"/>
      <c r="G25" s="274"/>
      <c r="H25" s="274"/>
      <c r="I25" s="274"/>
      <c r="J25" s="298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8" t="s">
        <v>46</v>
      </c>
      <c r="C27" s="209"/>
      <c r="D27" s="209"/>
      <c r="E27" s="209"/>
      <c r="F27" s="209"/>
      <c r="G27" s="209"/>
      <c r="H27" s="209"/>
      <c r="I27" s="209"/>
      <c r="J27" s="210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3" t="s">
        <v>312</v>
      </c>
      <c r="C29" s="184"/>
      <c r="D29" s="184"/>
      <c r="E29" s="184"/>
      <c r="F29" s="184"/>
      <c r="G29" s="184"/>
      <c r="H29" s="184"/>
      <c r="I29" s="184"/>
      <c r="J29" s="185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254.25" customHeight="1" thickBot="1" x14ac:dyDescent="0.3">
      <c r="B31" s="276" t="s">
        <v>383</v>
      </c>
      <c r="C31" s="309"/>
      <c r="D31" s="309"/>
      <c r="E31" s="309"/>
      <c r="F31" s="309"/>
      <c r="G31" s="309"/>
      <c r="H31" s="309"/>
      <c r="I31" s="309"/>
      <c r="J31" s="310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83" t="s">
        <v>307</v>
      </c>
      <c r="C33" s="184"/>
      <c r="D33" s="184"/>
      <c r="E33" s="184"/>
      <c r="F33" s="184"/>
      <c r="G33" s="184"/>
      <c r="H33" s="184"/>
      <c r="I33" s="184"/>
      <c r="J33" s="185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257" t="s">
        <v>47</v>
      </c>
      <c r="C35" s="258"/>
      <c r="D35" s="258"/>
      <c r="E35" s="258"/>
      <c r="F35" s="258"/>
      <c r="G35" s="258"/>
      <c r="H35" s="258"/>
      <c r="I35" s="258"/>
      <c r="J35" s="259"/>
    </row>
    <row r="36" spans="2:10" ht="20.25" customHeight="1" x14ac:dyDescent="0.25">
      <c r="B36" s="280" t="s">
        <v>165</v>
      </c>
      <c r="C36" s="311"/>
      <c r="D36" s="311"/>
      <c r="E36" s="311"/>
      <c r="F36" s="311"/>
      <c r="G36" s="311"/>
      <c r="H36" s="311"/>
      <c r="I36" s="311"/>
      <c r="J36" s="312"/>
    </row>
    <row r="37" spans="2:10" x14ac:dyDescent="0.25">
      <c r="B37" s="313"/>
      <c r="C37" s="314"/>
      <c r="D37" s="314"/>
      <c r="E37" s="314"/>
      <c r="F37" s="314"/>
      <c r="G37" s="314"/>
      <c r="H37" s="314"/>
      <c r="I37" s="314"/>
      <c r="J37" s="315"/>
    </row>
    <row r="38" spans="2:10" ht="9" customHeight="1" thickBot="1" x14ac:dyDescent="0.3">
      <c r="B38" s="316"/>
      <c r="C38" s="317"/>
      <c r="D38" s="317"/>
      <c r="E38" s="317"/>
      <c r="F38" s="317"/>
      <c r="G38" s="317"/>
      <c r="H38" s="317"/>
      <c r="I38" s="317"/>
      <c r="J38" s="318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83" t="s">
        <v>308</v>
      </c>
      <c r="C40" s="184"/>
      <c r="D40" s="184"/>
      <c r="E40" s="184"/>
      <c r="F40" s="184"/>
      <c r="G40" s="184"/>
      <c r="H40" s="184"/>
      <c r="I40" s="184"/>
      <c r="J40" s="185"/>
    </row>
    <row r="41" spans="2:10" ht="36" customHeight="1" thickBot="1" x14ac:dyDescent="0.3">
      <c r="B41" s="67" t="s">
        <v>9</v>
      </c>
      <c r="C41" s="267" t="s">
        <v>11</v>
      </c>
      <c r="D41" s="268"/>
      <c r="E41" s="268"/>
      <c r="F41" s="268"/>
      <c r="G41" s="268"/>
      <c r="H41" s="268"/>
      <c r="I41" s="269"/>
      <c r="J41" s="78" t="s">
        <v>10</v>
      </c>
    </row>
    <row r="42" spans="2:10" ht="31.5" customHeight="1" x14ac:dyDescent="0.25">
      <c r="B42" s="62">
        <v>1</v>
      </c>
      <c r="C42" s="320" t="s">
        <v>166</v>
      </c>
      <c r="D42" s="321"/>
      <c r="E42" s="321"/>
      <c r="F42" s="321"/>
      <c r="G42" s="321"/>
      <c r="H42" s="321"/>
      <c r="I42" s="322"/>
      <c r="J42" s="61"/>
    </row>
    <row r="43" spans="2:10" ht="31.5" customHeight="1" x14ac:dyDescent="0.25">
      <c r="B43" s="62">
        <v>2</v>
      </c>
      <c r="C43" s="254" t="s">
        <v>167</v>
      </c>
      <c r="D43" s="255"/>
      <c r="E43" s="255"/>
      <c r="F43" s="255"/>
      <c r="G43" s="255"/>
      <c r="H43" s="255"/>
      <c r="I43" s="256"/>
      <c r="J43" s="33"/>
    </row>
    <row r="44" spans="2:10" ht="31.5" customHeight="1" x14ac:dyDescent="0.25">
      <c r="B44" s="62">
        <v>3</v>
      </c>
      <c r="C44" s="223" t="s">
        <v>126</v>
      </c>
      <c r="D44" s="224"/>
      <c r="E44" s="224"/>
      <c r="F44" s="224"/>
      <c r="G44" s="224"/>
      <c r="H44" s="224"/>
      <c r="I44" s="60"/>
      <c r="J44" s="33"/>
    </row>
    <row r="45" spans="2:10" ht="31.5" customHeight="1" x14ac:dyDescent="0.25">
      <c r="B45" s="62">
        <v>4</v>
      </c>
      <c r="C45" s="270" t="s">
        <v>127</v>
      </c>
      <c r="D45" s="271"/>
      <c r="E45" s="271"/>
      <c r="F45" s="271"/>
      <c r="G45" s="271"/>
      <c r="H45" s="271"/>
      <c r="I45" s="272"/>
      <c r="J45" s="33"/>
    </row>
    <row r="46" spans="2:10" ht="47.1" customHeight="1" thickBot="1" x14ac:dyDescent="0.3">
      <c r="B46" s="62">
        <v>5</v>
      </c>
      <c r="C46" s="323" t="s">
        <v>168</v>
      </c>
      <c r="D46" s="324"/>
      <c r="E46" s="324"/>
      <c r="F46" s="324"/>
      <c r="G46" s="324"/>
      <c r="H46" s="324"/>
      <c r="I46" s="325"/>
      <c r="J46" s="56"/>
    </row>
    <row r="47" spans="2:10" ht="32.25" customHeight="1" thickBot="1" x14ac:dyDescent="0.3">
      <c r="B47" s="245"/>
      <c r="C47" s="246"/>
      <c r="D47" s="246"/>
      <c r="E47" s="246"/>
      <c r="F47" s="246"/>
      <c r="G47" s="246"/>
      <c r="H47" s="246"/>
      <c r="I47" s="246"/>
      <c r="J47" s="247"/>
    </row>
    <row r="48" spans="2:10" ht="15" customHeight="1" thickBot="1" x14ac:dyDescent="0.3">
      <c r="B48" s="319"/>
      <c r="C48" s="319"/>
      <c r="D48" s="319"/>
      <c r="E48" s="319"/>
      <c r="F48" s="319"/>
      <c r="G48" s="319"/>
      <c r="H48" s="319"/>
      <c r="I48" s="319"/>
      <c r="J48" s="319"/>
    </row>
    <row r="49" spans="2:12" ht="37.5" customHeight="1" thickBot="1" x14ac:dyDescent="0.3">
      <c r="B49" s="57"/>
      <c r="C49" s="57"/>
      <c r="D49" s="57"/>
      <c r="E49" s="57"/>
      <c r="F49" s="57"/>
      <c r="G49" s="57"/>
      <c r="H49" s="57"/>
      <c r="I49" s="57"/>
      <c r="J49" s="58"/>
    </row>
    <row r="50" spans="2:12" ht="15" customHeight="1" thickBot="1" x14ac:dyDescent="0.3">
      <c r="B50" s="26" t="s">
        <v>309</v>
      </c>
      <c r="C50" s="27"/>
      <c r="D50" s="27"/>
      <c r="E50" s="27"/>
      <c r="F50" s="27"/>
      <c r="G50" s="27"/>
      <c r="H50" s="27"/>
      <c r="I50" s="27"/>
      <c r="J50" s="28"/>
    </row>
    <row r="51" spans="2:12" ht="15" customHeight="1" thickBot="1" x14ac:dyDescent="0.3">
      <c r="B51" s="1"/>
      <c r="C51" s="1"/>
      <c r="D51" s="1"/>
      <c r="E51" s="1"/>
      <c r="F51" s="1"/>
      <c r="G51" s="1"/>
      <c r="H51" s="1"/>
      <c r="I51" s="1"/>
      <c r="J51" s="1"/>
    </row>
    <row r="52" spans="2:12" ht="15" customHeight="1" x14ac:dyDescent="0.25">
      <c r="B52" s="234" t="s">
        <v>376</v>
      </c>
      <c r="C52" s="235"/>
      <c r="D52" s="235"/>
      <c r="E52" s="235"/>
      <c r="F52" s="235"/>
      <c r="G52" s="235"/>
      <c r="H52" s="235"/>
      <c r="I52" s="236"/>
      <c r="J52" s="64">
        <v>9994.14</v>
      </c>
    </row>
    <row r="53" spans="2:12" s="173" customFormat="1" ht="15" customHeight="1" x14ac:dyDescent="0.25">
      <c r="B53" s="171" t="s">
        <v>377</v>
      </c>
      <c r="C53" t="s">
        <v>378</v>
      </c>
      <c r="D53"/>
      <c r="E53"/>
      <c r="F53"/>
      <c r="G53" t="s">
        <v>379</v>
      </c>
      <c r="H53" t="s">
        <v>380</v>
      </c>
      <c r="I53"/>
      <c r="J53" s="172">
        <v>37559.89</v>
      </c>
    </row>
    <row r="54" spans="2:12" ht="15" customHeight="1" x14ac:dyDescent="0.25">
      <c r="B54" s="226" t="s">
        <v>381</v>
      </c>
      <c r="C54" s="227"/>
      <c r="D54" s="227"/>
      <c r="E54" s="227"/>
      <c r="F54" s="227"/>
      <c r="G54" s="227"/>
      <c r="H54" s="227"/>
      <c r="I54" s="228"/>
      <c r="J54" s="65"/>
    </row>
    <row r="55" spans="2:12" ht="15" customHeight="1" thickBot="1" x14ac:dyDescent="0.3">
      <c r="B55" s="229" t="s">
        <v>382</v>
      </c>
      <c r="C55" s="230"/>
      <c r="D55" s="230"/>
      <c r="E55" s="230"/>
      <c r="F55" s="230"/>
      <c r="G55" s="230"/>
      <c r="H55" s="230"/>
      <c r="I55" s="231"/>
      <c r="J55" s="66">
        <f>SUM(J52:J54)</f>
        <v>47554.03</v>
      </c>
    </row>
    <row r="56" spans="2:12" ht="15" customHeight="1" thickBot="1" x14ac:dyDescent="0.3">
      <c r="B56" s="1"/>
      <c r="C56" s="1"/>
      <c r="D56" s="1"/>
      <c r="E56" s="1"/>
      <c r="F56" s="1"/>
      <c r="G56" s="1"/>
      <c r="H56" s="1"/>
      <c r="I56" s="1"/>
      <c r="J56" s="1"/>
    </row>
    <row r="57" spans="2:12" ht="15" customHeight="1" x14ac:dyDescent="0.25">
      <c r="B57" s="237" t="s">
        <v>27</v>
      </c>
      <c r="C57" s="238"/>
      <c r="D57" s="238"/>
      <c r="E57" s="238"/>
      <c r="F57" s="238"/>
      <c r="G57" s="238"/>
      <c r="H57" s="238"/>
      <c r="I57" s="238"/>
      <c r="J57" s="239"/>
    </row>
    <row r="58" spans="2:12" ht="15" customHeight="1" x14ac:dyDescent="0.25">
      <c r="B58" s="240"/>
      <c r="C58" s="241"/>
      <c r="D58" s="241"/>
      <c r="E58" s="241"/>
      <c r="F58" s="241"/>
      <c r="G58" s="241"/>
      <c r="H58" s="241"/>
      <c r="I58" s="241"/>
      <c r="J58" s="242"/>
    </row>
    <row r="59" spans="2:12" ht="15" customHeight="1" x14ac:dyDescent="0.25">
      <c r="B59" s="7"/>
      <c r="C59" s="6"/>
      <c r="D59" s="6"/>
      <c r="E59" s="6"/>
      <c r="F59" s="6"/>
      <c r="G59" s="6"/>
      <c r="H59" s="6"/>
      <c r="I59" s="6"/>
      <c r="J59" s="35"/>
    </row>
    <row r="60" spans="2:12" ht="15" customHeight="1" x14ac:dyDescent="0.25">
      <c r="B60" s="36" t="s">
        <v>51</v>
      </c>
      <c r="C60" s="80">
        <f ca="1">TODAY()</f>
        <v>44062</v>
      </c>
      <c r="D60" s="6"/>
      <c r="E60" s="6"/>
      <c r="F60" s="6"/>
      <c r="G60" s="6"/>
      <c r="H60" s="6"/>
      <c r="I60" s="6"/>
      <c r="J60" s="35"/>
    </row>
    <row r="61" spans="2:12" ht="15" customHeight="1" x14ac:dyDescent="0.25">
      <c r="B61" s="7"/>
      <c r="C61" s="6"/>
      <c r="D61" s="6"/>
      <c r="E61" s="6"/>
      <c r="F61" s="243"/>
      <c r="G61" s="243"/>
      <c r="H61" s="243"/>
      <c r="I61" s="243"/>
      <c r="J61" s="244"/>
    </row>
    <row r="62" spans="2:12" s="6" customFormat="1" ht="15.75" customHeight="1" x14ac:dyDescent="0.25">
      <c r="B62" s="7"/>
      <c r="F62" s="232" t="str">
        <f>VLOOKUP(B6,bdcreas!1:1048576,10,FALSE)</f>
        <v xml:space="preserve">Schamberlaen José Silvestre               </v>
      </c>
      <c r="G62" s="232"/>
      <c r="H62" s="232"/>
      <c r="I62" s="232"/>
      <c r="J62" s="233"/>
    </row>
    <row r="63" spans="2:12" ht="28.5" customHeight="1" thickBot="1" x14ac:dyDescent="0.3">
      <c r="B63" s="5"/>
      <c r="C63" s="4"/>
      <c r="D63" s="4"/>
      <c r="E63" s="4"/>
      <c r="F63" s="4"/>
      <c r="G63" s="4"/>
      <c r="H63" s="4"/>
      <c r="I63" s="4"/>
      <c r="J63" s="3"/>
      <c r="L63" s="59"/>
    </row>
    <row r="64" spans="2:12" ht="9" customHeight="1" x14ac:dyDescent="0.25"/>
    <row r="65" ht="28.5" customHeight="1" x14ac:dyDescent="0.25"/>
    <row r="66" ht="28.5" customHeight="1" x14ac:dyDescent="0.25"/>
    <row r="67" ht="28.5" customHeight="1" x14ac:dyDescent="0.25"/>
    <row r="68" ht="9" customHeight="1" x14ac:dyDescent="0.25"/>
    <row r="69" ht="14.45" customHeight="1" x14ac:dyDescent="0.25"/>
  </sheetData>
  <mergeCells count="52">
    <mergeCell ref="B57:J58"/>
    <mergeCell ref="F61:J61"/>
    <mergeCell ref="F62:J62"/>
    <mergeCell ref="B54:I54"/>
    <mergeCell ref="B55:I55"/>
    <mergeCell ref="B52:I52"/>
    <mergeCell ref="B29:J29"/>
    <mergeCell ref="B31:J31"/>
    <mergeCell ref="B33:J33"/>
    <mergeCell ref="B35:J35"/>
    <mergeCell ref="B36:J38"/>
    <mergeCell ref="B40:J40"/>
    <mergeCell ref="C41:I41"/>
    <mergeCell ref="B47:J47"/>
    <mergeCell ref="B48:J48"/>
    <mergeCell ref="C42:I42"/>
    <mergeCell ref="C43:I43"/>
    <mergeCell ref="C44:H44"/>
    <mergeCell ref="C45:I45"/>
    <mergeCell ref="C46:I46"/>
    <mergeCell ref="B23:J23"/>
    <mergeCell ref="H24:J24"/>
    <mergeCell ref="B25:D25"/>
    <mergeCell ref="E25:J25"/>
    <mergeCell ref="B27:J27"/>
    <mergeCell ref="C20:D20"/>
    <mergeCell ref="E20:J20"/>
    <mergeCell ref="B21:D21"/>
    <mergeCell ref="E21:G21"/>
    <mergeCell ref="H21:J21"/>
    <mergeCell ref="C9:J9"/>
    <mergeCell ref="B11:J11"/>
    <mergeCell ref="B12:C12"/>
    <mergeCell ref="B18:J18"/>
    <mergeCell ref="C19:D19"/>
    <mergeCell ref="E19:J19"/>
    <mergeCell ref="B16:J16"/>
    <mergeCell ref="D12:G12"/>
    <mergeCell ref="I12:J12"/>
    <mergeCell ref="B13:E13"/>
    <mergeCell ref="G13:J13"/>
    <mergeCell ref="C14:D14"/>
    <mergeCell ref="F14:J14"/>
    <mergeCell ref="B15:J15"/>
    <mergeCell ref="C8:D8"/>
    <mergeCell ref="F8:H8"/>
    <mergeCell ref="B2:J2"/>
    <mergeCell ref="B3:J3"/>
    <mergeCell ref="B5:J5"/>
    <mergeCell ref="B6:I6"/>
    <mergeCell ref="C7:D7"/>
    <mergeCell ref="F7:J7"/>
  </mergeCells>
  <dataValidations disablePrompts="1" count="1">
    <dataValidation type="list" allowBlank="1" showInputMessage="1" showErrorMessage="1" sqref="J42:J46 J49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/>
  </sheetViews>
  <sheetFormatPr defaultColWidth="9.140625" defaultRowHeight="15" x14ac:dyDescent="0.25"/>
  <cols>
    <col min="1" max="1" width="3" style="83" customWidth="1"/>
    <col min="2" max="2" width="5.85546875" style="83" customWidth="1"/>
    <col min="3" max="3" width="12.7109375" style="83" customWidth="1"/>
    <col min="4" max="4" width="30.28515625" style="83" customWidth="1"/>
    <col min="5" max="5" width="11.7109375" style="83" customWidth="1"/>
    <col min="6" max="6" width="12.42578125" style="83" customWidth="1"/>
    <col min="7" max="7" width="13.5703125" style="83" customWidth="1"/>
    <col min="8" max="8" width="28.42578125" style="83" customWidth="1"/>
    <col min="9" max="9" width="19.28515625" style="83" customWidth="1"/>
    <col min="10" max="10" width="3.7109375" style="83" customWidth="1"/>
    <col min="11" max="11" width="3.42578125" style="83" customWidth="1"/>
    <col min="12" max="16384" width="9.140625" style="83"/>
  </cols>
  <sheetData>
    <row r="1" spans="1:10" ht="15.75" x14ac:dyDescent="0.25">
      <c r="B1" s="326" t="s">
        <v>374</v>
      </c>
      <c r="C1" s="327"/>
      <c r="D1" s="327"/>
      <c r="E1" s="327"/>
      <c r="F1" s="327"/>
      <c r="G1" s="327"/>
      <c r="H1" s="327"/>
      <c r="I1" s="328"/>
    </row>
    <row r="2" spans="1:10" ht="15.75" x14ac:dyDescent="0.25">
      <c r="B2" s="329" t="s">
        <v>375</v>
      </c>
      <c r="C2" s="330"/>
      <c r="D2" s="330"/>
      <c r="E2" s="330"/>
      <c r="F2" s="330"/>
      <c r="G2" s="330"/>
      <c r="H2" s="330"/>
      <c r="I2" s="331"/>
    </row>
    <row r="3" spans="1:10" ht="16.5" thickBot="1" x14ac:dyDescent="0.3">
      <c r="B3" s="332" t="s">
        <v>132</v>
      </c>
      <c r="C3" s="333"/>
      <c r="D3" s="333"/>
      <c r="E3" s="333"/>
      <c r="F3" s="333"/>
      <c r="G3" s="333"/>
      <c r="H3" s="333"/>
      <c r="I3" s="334"/>
    </row>
    <row r="4" spans="1:10" ht="9" customHeight="1" thickBot="1" x14ac:dyDescent="0.3">
      <c r="B4" s="84"/>
      <c r="C4" s="85"/>
      <c r="D4" s="85"/>
      <c r="E4" s="85"/>
      <c r="F4" s="85"/>
      <c r="G4" s="85"/>
      <c r="H4" s="85"/>
      <c r="I4" s="85"/>
    </row>
    <row r="5" spans="1:10" ht="19.5" thickBot="1" x14ac:dyDescent="0.3">
      <c r="B5" s="335" t="s">
        <v>133</v>
      </c>
      <c r="C5" s="336"/>
      <c r="D5" s="336"/>
      <c r="E5" s="336"/>
      <c r="F5" s="336"/>
      <c r="G5" s="336"/>
      <c r="H5" s="336"/>
      <c r="I5" s="337"/>
    </row>
    <row r="6" spans="1:10" ht="6" customHeight="1" thickBot="1" x14ac:dyDescent="0.3">
      <c r="B6" s="86"/>
      <c r="C6" s="86"/>
      <c r="D6" s="86"/>
      <c r="E6" s="86"/>
      <c r="F6" s="86"/>
      <c r="G6" s="86"/>
      <c r="H6" s="86"/>
    </row>
    <row r="7" spans="1:10" ht="15" customHeight="1" thickBot="1" x14ac:dyDescent="0.3">
      <c r="B7" s="338" t="s">
        <v>134</v>
      </c>
      <c r="C7" s="339"/>
      <c r="D7" s="340"/>
      <c r="E7" s="340"/>
      <c r="F7" s="340"/>
      <c r="G7" s="340"/>
      <c r="H7" s="340"/>
      <c r="I7" s="341"/>
    </row>
    <row r="8" spans="1:10" ht="6" customHeight="1" thickBot="1" x14ac:dyDescent="0.3">
      <c r="B8" s="87"/>
      <c r="C8" s="87"/>
      <c r="D8" s="87"/>
      <c r="E8" s="87"/>
      <c r="F8" s="87"/>
      <c r="G8" s="87"/>
      <c r="H8" s="88"/>
    </row>
    <row r="9" spans="1:10" ht="16.5" thickBot="1" x14ac:dyDescent="0.3">
      <c r="B9" s="338" t="s">
        <v>135</v>
      </c>
      <c r="C9" s="339"/>
      <c r="D9" s="342"/>
      <c r="E9" s="342"/>
      <c r="F9" s="343"/>
      <c r="G9" s="89" t="s">
        <v>136</v>
      </c>
      <c r="H9" s="90" t="s">
        <v>137</v>
      </c>
      <c r="I9" s="91"/>
      <c r="J9" s="92"/>
    </row>
    <row r="10" spans="1:10" ht="6.75" customHeight="1" thickBot="1" x14ac:dyDescent="0.3">
      <c r="B10" s="93"/>
      <c r="C10" s="93"/>
      <c r="D10" s="94"/>
      <c r="E10" s="94"/>
      <c r="F10" s="94"/>
      <c r="G10" s="94"/>
      <c r="H10" s="94"/>
    </row>
    <row r="11" spans="1:10" ht="15.75" thickBot="1" x14ac:dyDescent="0.3">
      <c r="B11" s="344" t="s">
        <v>138</v>
      </c>
      <c r="C11" s="345"/>
      <c r="D11" s="346"/>
      <c r="E11" s="346"/>
      <c r="F11" s="346"/>
      <c r="G11" s="346"/>
      <c r="H11" s="346"/>
      <c r="I11" s="347"/>
    </row>
    <row r="12" spans="1:10" x14ac:dyDescent="0.25">
      <c r="B12" s="348" t="s">
        <v>139</v>
      </c>
      <c r="C12" s="349"/>
      <c r="D12" s="349"/>
      <c r="E12" s="349"/>
      <c r="F12" s="349"/>
      <c r="G12" s="348" t="s">
        <v>140</v>
      </c>
      <c r="H12" s="352" t="s">
        <v>141</v>
      </c>
      <c r="I12" s="353"/>
    </row>
    <row r="13" spans="1:10" ht="15.75" thickBot="1" x14ac:dyDescent="0.3">
      <c r="A13" s="95"/>
      <c r="B13" s="350"/>
      <c r="C13" s="351"/>
      <c r="D13" s="351"/>
      <c r="E13" s="351"/>
      <c r="F13" s="351"/>
      <c r="G13" s="350"/>
      <c r="H13" s="354"/>
      <c r="I13" s="355"/>
    </row>
    <row r="14" spans="1:10" s="96" customFormat="1" ht="15.75" thickBot="1" x14ac:dyDescent="0.3">
      <c r="B14" s="358" t="s">
        <v>142</v>
      </c>
      <c r="C14" s="359"/>
      <c r="D14" s="359"/>
      <c r="E14" s="359"/>
      <c r="F14" s="359"/>
      <c r="G14" s="97"/>
      <c r="H14" s="360"/>
      <c r="I14" s="361"/>
    </row>
    <row r="15" spans="1:10" s="96" customFormat="1" ht="15.75" thickBot="1" x14ac:dyDescent="0.3">
      <c r="B15" s="362" t="s">
        <v>143</v>
      </c>
      <c r="C15" s="363"/>
      <c r="D15" s="363"/>
      <c r="E15" s="363"/>
      <c r="F15" s="364"/>
      <c r="G15" s="98">
        <f>SUM(G14:G14)</f>
        <v>0</v>
      </c>
      <c r="H15" s="365">
        <f>SUM(H14:I14)</f>
        <v>0</v>
      </c>
      <c r="I15" s="366"/>
    </row>
    <row r="16" spans="1:10" s="96" customFormat="1" ht="15.75" thickBot="1" x14ac:dyDescent="0.3">
      <c r="B16" s="99"/>
      <c r="C16" s="100"/>
      <c r="D16" s="100"/>
      <c r="E16" s="100"/>
      <c r="F16" s="100"/>
      <c r="G16" s="100"/>
      <c r="H16" s="100"/>
      <c r="I16" s="101"/>
    </row>
    <row r="17" spans="2:9" s="96" customFormat="1" ht="15.75" thickBot="1" x14ac:dyDescent="0.3">
      <c r="B17" s="344" t="s">
        <v>144</v>
      </c>
      <c r="C17" s="345"/>
      <c r="D17" s="346"/>
      <c r="E17" s="346"/>
      <c r="F17" s="346"/>
      <c r="G17" s="346"/>
      <c r="H17" s="346"/>
      <c r="I17" s="347"/>
    </row>
    <row r="18" spans="2:9" s="96" customFormat="1" x14ac:dyDescent="0.25">
      <c r="B18" s="367" t="s">
        <v>145</v>
      </c>
      <c r="C18" s="367" t="s">
        <v>146</v>
      </c>
      <c r="D18" s="356" t="s">
        <v>147</v>
      </c>
      <c r="E18" s="356" t="s">
        <v>148</v>
      </c>
      <c r="F18" s="356" t="s">
        <v>149</v>
      </c>
      <c r="G18" s="367" t="s">
        <v>150</v>
      </c>
      <c r="H18" s="356" t="s">
        <v>151</v>
      </c>
      <c r="I18" s="367" t="s">
        <v>152</v>
      </c>
    </row>
    <row r="19" spans="2:9" s="96" customFormat="1" ht="15.75" thickBot="1" x14ac:dyDescent="0.3">
      <c r="B19" s="368"/>
      <c r="C19" s="368"/>
      <c r="D19" s="357"/>
      <c r="E19" s="357"/>
      <c r="F19" s="357"/>
      <c r="G19" s="368"/>
      <c r="H19" s="357"/>
      <c r="I19" s="368"/>
    </row>
    <row r="20" spans="2:9" s="96" customFormat="1" x14ac:dyDescent="0.25">
      <c r="B20" s="102">
        <v>1</v>
      </c>
      <c r="C20" s="103"/>
      <c r="D20" s="103"/>
      <c r="E20" s="103"/>
      <c r="F20" s="103"/>
      <c r="G20" s="103"/>
      <c r="H20" s="104"/>
      <c r="I20" s="105"/>
    </row>
    <row r="21" spans="2:9" s="96" customFormat="1" x14ac:dyDescent="0.25">
      <c r="B21" s="106">
        <v>2</v>
      </c>
      <c r="C21" s="107"/>
      <c r="D21" s="107"/>
      <c r="E21" s="107"/>
      <c r="F21" s="107"/>
      <c r="G21" s="107"/>
      <c r="H21" s="107"/>
      <c r="I21" s="108"/>
    </row>
    <row r="22" spans="2:9" s="96" customFormat="1" x14ac:dyDescent="0.25">
      <c r="B22" s="106">
        <v>3</v>
      </c>
      <c r="C22" s="107"/>
      <c r="D22" s="107"/>
      <c r="E22" s="107"/>
      <c r="F22" s="107"/>
      <c r="G22" s="107"/>
      <c r="H22" s="107"/>
      <c r="I22" s="108"/>
    </row>
    <row r="23" spans="2:9" s="96" customFormat="1" x14ac:dyDescent="0.25">
      <c r="B23" s="106">
        <v>4</v>
      </c>
      <c r="C23" s="107"/>
      <c r="D23" s="107"/>
      <c r="E23" s="107"/>
      <c r="F23" s="107"/>
      <c r="G23" s="107"/>
      <c r="H23" s="107"/>
      <c r="I23" s="108"/>
    </row>
    <row r="24" spans="2:9" s="96" customFormat="1" x14ac:dyDescent="0.25">
      <c r="B24" s="106">
        <v>5</v>
      </c>
      <c r="C24" s="107"/>
      <c r="D24" s="107"/>
      <c r="E24" s="107"/>
      <c r="F24" s="107"/>
      <c r="G24" s="107"/>
      <c r="H24" s="107"/>
      <c r="I24" s="108"/>
    </row>
    <row r="25" spans="2:9" s="96" customFormat="1" x14ac:dyDescent="0.25">
      <c r="B25" s="106">
        <v>6</v>
      </c>
      <c r="C25" s="107"/>
      <c r="D25" s="107"/>
      <c r="E25" s="107"/>
      <c r="F25" s="107"/>
      <c r="G25" s="107"/>
      <c r="H25" s="107"/>
      <c r="I25" s="108"/>
    </row>
    <row r="26" spans="2:9" s="96" customFormat="1" x14ac:dyDescent="0.25">
      <c r="B26" s="106">
        <v>7</v>
      </c>
      <c r="C26" s="107"/>
      <c r="D26" s="107"/>
      <c r="E26" s="107"/>
      <c r="F26" s="107"/>
      <c r="G26" s="107"/>
      <c r="H26" s="107"/>
      <c r="I26" s="108"/>
    </row>
    <row r="27" spans="2:9" s="96" customFormat="1" x14ac:dyDescent="0.25">
      <c r="B27" s="106">
        <v>8</v>
      </c>
      <c r="C27" s="107"/>
      <c r="D27" s="107"/>
      <c r="E27" s="107"/>
      <c r="F27" s="107"/>
      <c r="G27" s="107"/>
      <c r="H27" s="107"/>
      <c r="I27" s="108"/>
    </row>
    <row r="28" spans="2:9" s="96" customFormat="1" x14ac:dyDescent="0.25">
      <c r="B28" s="106">
        <v>9</v>
      </c>
      <c r="C28" s="107"/>
      <c r="D28" s="107"/>
      <c r="E28" s="107"/>
      <c r="F28" s="107"/>
      <c r="G28" s="107"/>
      <c r="H28" s="107"/>
      <c r="I28" s="108"/>
    </row>
    <row r="29" spans="2:9" s="96" customFormat="1" x14ac:dyDescent="0.25">
      <c r="B29" s="106">
        <v>10</v>
      </c>
      <c r="C29" s="107"/>
      <c r="D29" s="107"/>
      <c r="E29" s="107"/>
      <c r="F29" s="107"/>
      <c r="G29" s="107"/>
      <c r="H29" s="107"/>
      <c r="I29" s="108"/>
    </row>
    <row r="30" spans="2:9" s="96" customFormat="1" x14ac:dyDescent="0.25">
      <c r="B30" s="106">
        <v>11</v>
      </c>
      <c r="C30" s="107"/>
      <c r="D30" s="107"/>
      <c r="E30" s="107"/>
      <c r="F30" s="107"/>
      <c r="G30" s="107"/>
      <c r="H30" s="107"/>
      <c r="I30" s="108"/>
    </row>
    <row r="31" spans="2:9" s="96" customFormat="1" x14ac:dyDescent="0.25">
      <c r="B31" s="106">
        <v>12</v>
      </c>
      <c r="C31" s="107"/>
      <c r="D31" s="107"/>
      <c r="E31" s="107"/>
      <c r="F31" s="107"/>
      <c r="G31" s="107"/>
      <c r="H31" s="107"/>
      <c r="I31" s="108"/>
    </row>
    <row r="32" spans="2:9" s="96" customFormat="1" x14ac:dyDescent="0.25">
      <c r="B32" s="106">
        <v>13</v>
      </c>
      <c r="C32" s="107"/>
      <c r="D32" s="107"/>
      <c r="E32" s="107"/>
      <c r="F32" s="107"/>
      <c r="G32" s="107"/>
      <c r="H32" s="107"/>
      <c r="I32" s="108"/>
    </row>
    <row r="33" spans="1:11" s="96" customFormat="1" x14ac:dyDescent="0.25">
      <c r="B33" s="106">
        <v>14</v>
      </c>
      <c r="C33" s="107"/>
      <c r="D33" s="107"/>
      <c r="E33" s="107"/>
      <c r="F33" s="107"/>
      <c r="G33" s="107"/>
      <c r="H33" s="107"/>
      <c r="I33" s="108"/>
    </row>
    <row r="34" spans="1:11" s="96" customFormat="1" x14ac:dyDescent="0.25">
      <c r="B34" s="106">
        <v>15</v>
      </c>
      <c r="C34" s="107"/>
      <c r="D34" s="107"/>
      <c r="E34" s="107"/>
      <c r="F34" s="107"/>
      <c r="G34" s="107"/>
      <c r="H34" s="107"/>
      <c r="I34" s="108"/>
    </row>
    <row r="35" spans="1:11" s="96" customFormat="1" x14ac:dyDescent="0.25">
      <c r="B35" s="106">
        <v>16</v>
      </c>
      <c r="C35" s="107"/>
      <c r="D35" s="107"/>
      <c r="E35" s="107"/>
      <c r="F35" s="107"/>
      <c r="G35" s="107"/>
      <c r="H35" s="107"/>
      <c r="I35" s="108"/>
    </row>
    <row r="36" spans="1:11" s="96" customFormat="1" x14ac:dyDescent="0.25">
      <c r="B36" s="106">
        <v>17</v>
      </c>
      <c r="C36" s="107"/>
      <c r="D36" s="107"/>
      <c r="E36" s="107"/>
      <c r="F36" s="107"/>
      <c r="G36" s="107"/>
      <c r="H36" s="107"/>
      <c r="I36" s="108"/>
    </row>
    <row r="37" spans="1:11" s="96" customFormat="1" ht="15.75" thickBot="1" x14ac:dyDescent="0.3">
      <c r="B37" s="109">
        <v>18</v>
      </c>
      <c r="C37" s="110"/>
      <c r="D37" s="110"/>
      <c r="E37" s="110"/>
      <c r="F37" s="110"/>
      <c r="G37" s="110"/>
      <c r="H37" s="110"/>
      <c r="I37" s="111"/>
    </row>
    <row r="38" spans="1:11" s="96" customFormat="1" ht="3.75" customHeight="1" x14ac:dyDescent="0.25">
      <c r="A38" s="112"/>
      <c r="B38" s="100"/>
      <c r="C38" s="100"/>
      <c r="D38" s="100"/>
      <c r="E38" s="100"/>
      <c r="F38" s="100"/>
      <c r="G38" s="100"/>
      <c r="H38" s="100"/>
      <c r="I38" s="100"/>
      <c r="J38" s="112"/>
    </row>
    <row r="39" spans="1:11" ht="18" customHeight="1" thickBot="1" x14ac:dyDescent="0.3">
      <c r="B39" s="369" t="s">
        <v>144</v>
      </c>
      <c r="C39" s="370"/>
      <c r="D39" s="370"/>
      <c r="E39" s="370"/>
      <c r="F39" s="370"/>
      <c r="G39" s="370"/>
      <c r="H39" s="370"/>
      <c r="I39" s="371"/>
      <c r="K39" s="83" t="s">
        <v>50</v>
      </c>
    </row>
    <row r="40" spans="1:11" x14ac:dyDescent="0.25">
      <c r="B40" s="367" t="s">
        <v>145</v>
      </c>
      <c r="C40" s="367" t="s">
        <v>153</v>
      </c>
      <c r="D40" s="356" t="s">
        <v>154</v>
      </c>
      <c r="E40" s="356" t="s">
        <v>148</v>
      </c>
      <c r="F40" s="356" t="s">
        <v>149</v>
      </c>
      <c r="G40" s="367" t="s">
        <v>150</v>
      </c>
      <c r="H40" s="356" t="s">
        <v>151</v>
      </c>
      <c r="I40" s="367" t="s">
        <v>152</v>
      </c>
    </row>
    <row r="41" spans="1:11" ht="15.75" thickBot="1" x14ac:dyDescent="0.3">
      <c r="B41" s="368"/>
      <c r="C41" s="368"/>
      <c r="D41" s="357"/>
      <c r="E41" s="357"/>
      <c r="F41" s="357"/>
      <c r="G41" s="368"/>
      <c r="H41" s="357"/>
      <c r="I41" s="368"/>
    </row>
    <row r="42" spans="1:11" s="96" customFormat="1" x14ac:dyDescent="0.25">
      <c r="B42" s="106">
        <v>19</v>
      </c>
      <c r="C42" s="103"/>
      <c r="D42" s="113"/>
      <c r="E42" s="113"/>
      <c r="F42" s="113"/>
      <c r="G42" s="113"/>
      <c r="H42" s="113"/>
      <c r="I42" s="114"/>
    </row>
    <row r="43" spans="1:11" s="96" customFormat="1" x14ac:dyDescent="0.25">
      <c r="B43" s="106">
        <v>20</v>
      </c>
      <c r="C43" s="107"/>
      <c r="D43" s="115"/>
      <c r="E43" s="115"/>
      <c r="F43" s="116"/>
      <c r="G43" s="116"/>
      <c r="H43" s="116"/>
      <c r="I43" s="117"/>
    </row>
    <row r="44" spans="1:11" s="96" customFormat="1" x14ac:dyDescent="0.25">
      <c r="B44" s="106">
        <v>21</v>
      </c>
      <c r="C44" s="107"/>
      <c r="D44" s="115"/>
      <c r="E44" s="115"/>
      <c r="F44" s="116"/>
      <c r="G44" s="116"/>
      <c r="H44" s="116"/>
      <c r="I44" s="117"/>
    </row>
    <row r="45" spans="1:11" s="96" customFormat="1" x14ac:dyDescent="0.25">
      <c r="B45" s="106">
        <v>22</v>
      </c>
      <c r="C45" s="107"/>
      <c r="D45" s="115"/>
      <c r="E45" s="115"/>
      <c r="F45" s="116"/>
      <c r="G45" s="116"/>
      <c r="H45" s="116"/>
      <c r="I45" s="117"/>
    </row>
    <row r="46" spans="1:11" s="96" customFormat="1" x14ac:dyDescent="0.25">
      <c r="B46" s="106">
        <v>23</v>
      </c>
      <c r="C46" s="107"/>
      <c r="D46" s="115"/>
      <c r="E46" s="115"/>
      <c r="F46" s="116"/>
      <c r="G46" s="116"/>
      <c r="H46" s="116"/>
      <c r="I46" s="117"/>
    </row>
    <row r="47" spans="1:11" s="96" customFormat="1" x14ac:dyDescent="0.25">
      <c r="B47" s="106">
        <v>24</v>
      </c>
      <c r="C47" s="107"/>
      <c r="D47" s="115"/>
      <c r="E47" s="115"/>
      <c r="F47" s="116"/>
      <c r="G47" s="116"/>
      <c r="H47" s="116"/>
      <c r="I47" s="117"/>
    </row>
    <row r="48" spans="1:11" s="96" customFormat="1" x14ac:dyDescent="0.25">
      <c r="B48" s="106">
        <v>25</v>
      </c>
      <c r="C48" s="107"/>
      <c r="D48" s="115"/>
      <c r="E48" s="115"/>
      <c r="F48" s="116"/>
      <c r="G48" s="116"/>
      <c r="H48" s="116"/>
      <c r="I48" s="117"/>
    </row>
    <row r="49" spans="2:12" s="96" customFormat="1" x14ac:dyDescent="0.25">
      <c r="B49" s="106">
        <v>26</v>
      </c>
      <c r="C49" s="107"/>
      <c r="D49" s="115"/>
      <c r="E49" s="115"/>
      <c r="F49" s="116"/>
      <c r="G49" s="116"/>
      <c r="H49" s="116"/>
      <c r="I49" s="117"/>
    </row>
    <row r="50" spans="2:12" s="96" customFormat="1" x14ac:dyDescent="0.25">
      <c r="B50" s="106">
        <v>27</v>
      </c>
      <c r="C50" s="107"/>
      <c r="D50" s="115"/>
      <c r="E50" s="115"/>
      <c r="F50" s="116"/>
      <c r="G50" s="116"/>
      <c r="H50" s="116"/>
      <c r="I50" s="117"/>
    </row>
    <row r="51" spans="2:12" s="96" customFormat="1" x14ac:dyDescent="0.25">
      <c r="B51" s="106">
        <v>28</v>
      </c>
      <c r="C51" s="107"/>
      <c r="D51" s="115"/>
      <c r="E51" s="115"/>
      <c r="F51" s="116"/>
      <c r="G51" s="116"/>
      <c r="H51" s="116"/>
      <c r="I51" s="117"/>
    </row>
    <row r="52" spans="2:12" s="96" customFormat="1" x14ac:dyDescent="0.25">
      <c r="B52" s="106">
        <v>29</v>
      </c>
      <c r="C52" s="107"/>
      <c r="D52" s="115"/>
      <c r="E52" s="115"/>
      <c r="F52" s="116"/>
      <c r="G52" s="116" t="s">
        <v>50</v>
      </c>
      <c r="H52" s="116"/>
      <c r="I52" s="117"/>
    </row>
    <row r="53" spans="2:12" s="96" customFormat="1" x14ac:dyDescent="0.25">
      <c r="B53" s="106">
        <v>30</v>
      </c>
      <c r="C53" s="107"/>
      <c r="D53" s="115"/>
      <c r="E53" s="115"/>
      <c r="F53" s="116"/>
      <c r="G53" s="116"/>
      <c r="H53" s="118"/>
      <c r="I53" s="117"/>
    </row>
    <row r="54" spans="2:12" s="96" customFormat="1" x14ac:dyDescent="0.25">
      <c r="B54" s="119">
        <v>31</v>
      </c>
      <c r="C54" s="107"/>
      <c r="D54" s="115"/>
      <c r="E54" s="115"/>
      <c r="F54" s="116"/>
      <c r="G54" s="116"/>
      <c r="H54" s="116"/>
      <c r="I54" s="117"/>
      <c r="L54" s="96" t="s">
        <v>50</v>
      </c>
    </row>
    <row r="55" spans="2:12" s="96" customFormat="1" ht="15.75" thickBot="1" x14ac:dyDescent="0.3">
      <c r="B55" s="106">
        <v>32</v>
      </c>
      <c r="C55" s="107"/>
      <c r="D55" s="115"/>
      <c r="E55" s="115"/>
      <c r="F55" s="116"/>
      <c r="G55" s="116"/>
      <c r="H55" s="116"/>
      <c r="I55" s="117"/>
    </row>
    <row r="56" spans="2:12" s="96" customFormat="1" ht="15.75" thickBot="1" x14ac:dyDescent="0.3">
      <c r="B56" s="362" t="s">
        <v>143</v>
      </c>
      <c r="C56" s="363"/>
      <c r="D56" s="363"/>
      <c r="E56" s="363"/>
      <c r="F56" s="363"/>
      <c r="G56" s="363"/>
      <c r="H56" s="364"/>
      <c r="I56" s="120">
        <f>SUM(I41:I55)</f>
        <v>0</v>
      </c>
    </row>
    <row r="57" spans="2:12" ht="16.5" thickBot="1" x14ac:dyDescent="0.3">
      <c r="B57" s="372" t="s">
        <v>155</v>
      </c>
      <c r="C57" s="373"/>
      <c r="D57" s="373"/>
      <c r="E57" s="373"/>
      <c r="F57" s="373"/>
      <c r="G57" s="373"/>
      <c r="H57" s="374">
        <f>SUM(I42:I55)</f>
        <v>0</v>
      </c>
      <c r="I57" s="375"/>
    </row>
    <row r="58" spans="2:12" s="121" customFormat="1" ht="10.5" customHeight="1" thickBot="1" x14ac:dyDescent="0.3">
      <c r="B58" s="122"/>
      <c r="C58" s="122"/>
      <c r="D58" s="122"/>
      <c r="E58" s="122"/>
      <c r="F58" s="122"/>
      <c r="G58" s="122"/>
      <c r="H58" s="122"/>
    </row>
    <row r="59" spans="2:12" ht="16.5" thickBot="1" x14ac:dyDescent="0.3">
      <c r="B59" s="376" t="s">
        <v>156</v>
      </c>
      <c r="C59" s="377"/>
      <c r="D59" s="377"/>
      <c r="E59" s="377"/>
      <c r="F59" s="377"/>
      <c r="G59" s="377"/>
      <c r="H59" s="377"/>
      <c r="I59" s="378"/>
    </row>
    <row r="60" spans="2:12" s="123" customFormat="1" ht="15" customHeight="1" x14ac:dyDescent="0.25">
      <c r="B60" s="379"/>
      <c r="C60" s="380"/>
      <c r="D60" s="380"/>
      <c r="E60" s="380"/>
      <c r="F60" s="380"/>
      <c r="G60" s="380"/>
      <c r="H60" s="380"/>
      <c r="I60" s="381"/>
    </row>
    <row r="61" spans="2:12" ht="41.25" customHeight="1" thickBot="1" x14ac:dyDescent="0.3">
      <c r="B61" s="382"/>
      <c r="C61" s="383"/>
      <c r="D61" s="383"/>
      <c r="E61" s="383"/>
      <c r="F61" s="383"/>
      <c r="G61" s="383"/>
      <c r="H61" s="383"/>
      <c r="I61" s="384"/>
    </row>
    <row r="62" spans="2:12" ht="15.75" x14ac:dyDescent="0.25">
      <c r="B62" s="385" t="s">
        <v>157</v>
      </c>
      <c r="C62" s="386"/>
      <c r="D62" s="386"/>
      <c r="E62" s="124"/>
      <c r="F62" s="385" t="s">
        <v>158</v>
      </c>
      <c r="G62" s="386"/>
      <c r="H62" s="386"/>
      <c r="I62" s="125"/>
    </row>
    <row r="63" spans="2:12" ht="9.75" customHeight="1" x14ac:dyDescent="0.25">
      <c r="B63" s="126"/>
      <c r="C63" s="127"/>
      <c r="D63" s="127"/>
      <c r="E63" s="128"/>
      <c r="F63" s="127"/>
      <c r="G63" s="127"/>
      <c r="H63" s="127"/>
      <c r="I63" s="125"/>
    </row>
    <row r="64" spans="2:12" x14ac:dyDescent="0.25">
      <c r="B64" s="129" t="s">
        <v>159</v>
      </c>
      <c r="C64" s="130"/>
      <c r="D64" s="127"/>
      <c r="E64" s="127"/>
      <c r="F64" s="129" t="s">
        <v>159</v>
      </c>
      <c r="G64" s="127"/>
      <c r="H64" s="127"/>
      <c r="I64" s="125"/>
      <c r="J64" s="131"/>
    </row>
    <row r="65" spans="2:9" x14ac:dyDescent="0.25">
      <c r="B65" s="132" t="s">
        <v>160</v>
      </c>
      <c r="C65" s="133"/>
      <c r="D65" s="134"/>
      <c r="E65" s="134"/>
      <c r="F65" s="132" t="s">
        <v>160</v>
      </c>
      <c r="G65" s="387"/>
      <c r="H65" s="387"/>
      <c r="I65" s="125"/>
    </row>
    <row r="66" spans="2:9" x14ac:dyDescent="0.25">
      <c r="B66" s="132" t="s">
        <v>161</v>
      </c>
      <c r="C66" s="133"/>
      <c r="D66" s="134"/>
      <c r="E66" s="134"/>
      <c r="F66" s="132" t="s">
        <v>161</v>
      </c>
      <c r="G66" s="387"/>
      <c r="H66" s="387"/>
      <c r="I66" s="125" t="s">
        <v>50</v>
      </c>
    </row>
    <row r="67" spans="2:9" x14ac:dyDescent="0.25">
      <c r="B67" s="132" t="s">
        <v>162</v>
      </c>
      <c r="C67" s="133"/>
      <c r="D67" s="135" t="s">
        <v>51</v>
      </c>
      <c r="E67" s="136"/>
      <c r="F67" s="132" t="s">
        <v>162</v>
      </c>
      <c r="G67" s="134"/>
      <c r="H67" s="137" t="s">
        <v>51</v>
      </c>
      <c r="I67" s="125"/>
    </row>
    <row r="68" spans="2:9" ht="15.75" thickBot="1" x14ac:dyDescent="0.3">
      <c r="B68" s="138" t="s">
        <v>37</v>
      </c>
      <c r="C68" s="139"/>
      <c r="D68" s="140"/>
      <c r="E68" s="141"/>
      <c r="F68" s="139" t="s">
        <v>37</v>
      </c>
      <c r="G68" s="388"/>
      <c r="H68" s="388"/>
      <c r="I68" s="125" t="s">
        <v>50</v>
      </c>
    </row>
    <row r="69" spans="2:9" ht="15.75" x14ac:dyDescent="0.25">
      <c r="B69" s="389" t="s">
        <v>163</v>
      </c>
      <c r="C69" s="390"/>
      <c r="D69" s="390"/>
      <c r="E69" s="391"/>
      <c r="F69" s="389" t="s">
        <v>164</v>
      </c>
      <c r="G69" s="390"/>
      <c r="H69" s="390"/>
      <c r="I69" s="125"/>
    </row>
    <row r="70" spans="2:9" ht="8.25" customHeight="1" x14ac:dyDescent="0.25">
      <c r="B70" s="126"/>
      <c r="C70" s="127"/>
      <c r="D70" s="127"/>
      <c r="E70" s="128"/>
      <c r="F70" s="127"/>
      <c r="G70" s="127"/>
      <c r="H70" s="127"/>
      <c r="I70" s="125"/>
    </row>
    <row r="71" spans="2:9" x14ac:dyDescent="0.25">
      <c r="B71" s="129" t="s">
        <v>159</v>
      </c>
      <c r="C71" s="130"/>
      <c r="D71" s="127"/>
      <c r="E71" s="127"/>
      <c r="F71" s="129" t="s">
        <v>159</v>
      </c>
      <c r="G71" s="127"/>
      <c r="H71" s="127"/>
      <c r="I71" s="125"/>
    </row>
    <row r="72" spans="2:9" x14ac:dyDescent="0.25">
      <c r="B72" s="132" t="s">
        <v>160</v>
      </c>
      <c r="C72" s="133"/>
      <c r="D72" s="134"/>
      <c r="E72" s="134"/>
      <c r="F72" s="132" t="s">
        <v>160</v>
      </c>
      <c r="G72" s="387"/>
      <c r="H72" s="387"/>
      <c r="I72" s="125"/>
    </row>
    <row r="73" spans="2:9" x14ac:dyDescent="0.25">
      <c r="B73" s="132" t="s">
        <v>161</v>
      </c>
      <c r="C73" s="133"/>
      <c r="D73" s="134"/>
      <c r="E73" s="134"/>
      <c r="F73" s="132" t="s">
        <v>161</v>
      </c>
      <c r="G73" s="387"/>
      <c r="H73" s="387"/>
      <c r="I73" s="125"/>
    </row>
    <row r="74" spans="2:9" x14ac:dyDescent="0.25">
      <c r="B74" s="132" t="s">
        <v>162</v>
      </c>
      <c r="C74" s="133"/>
      <c r="D74" s="135" t="s">
        <v>51</v>
      </c>
      <c r="E74" s="136"/>
      <c r="F74" s="132" t="s">
        <v>162</v>
      </c>
      <c r="G74" s="134"/>
      <c r="H74" s="137" t="s">
        <v>51</v>
      </c>
      <c r="I74" s="125"/>
    </row>
    <row r="75" spans="2:9" ht="15.75" thickBot="1" x14ac:dyDescent="0.3">
      <c r="B75" s="138" t="s">
        <v>37</v>
      </c>
      <c r="C75" s="139"/>
      <c r="D75" s="140"/>
      <c r="E75" s="141"/>
      <c r="F75" s="139" t="s">
        <v>37</v>
      </c>
      <c r="G75" s="388"/>
      <c r="H75" s="388"/>
      <c r="I75" s="142"/>
    </row>
    <row r="76" spans="2:9" x14ac:dyDescent="0.25">
      <c r="B76" s="143"/>
      <c r="C76" s="143"/>
      <c r="D76" s="143"/>
      <c r="E76" s="143"/>
      <c r="F76" s="143"/>
      <c r="G76" s="143"/>
      <c r="H76" s="143"/>
    </row>
    <row r="77" spans="2:9" x14ac:dyDescent="0.25">
      <c r="B77" s="143"/>
      <c r="C77" s="143"/>
      <c r="D77" s="143"/>
      <c r="E77" s="143"/>
      <c r="F77" s="143"/>
      <c r="G77" s="143"/>
      <c r="H77" s="143"/>
    </row>
    <row r="78" spans="2:9" x14ac:dyDescent="0.25">
      <c r="B78" s="131"/>
      <c r="C78" s="131"/>
      <c r="D78" s="131"/>
      <c r="E78" s="131"/>
      <c r="F78" s="131"/>
      <c r="G78" s="131"/>
      <c r="H78" s="131"/>
    </row>
    <row r="79" spans="2:9" x14ac:dyDescent="0.25">
      <c r="B79" s="131"/>
      <c r="C79" s="131"/>
      <c r="D79" s="131"/>
      <c r="E79" s="131"/>
      <c r="F79" s="131"/>
      <c r="G79" s="131"/>
      <c r="H79" s="131"/>
    </row>
    <row r="80" spans="2:9" x14ac:dyDescent="0.25">
      <c r="B80" s="131"/>
      <c r="C80" s="131"/>
      <c r="D80" s="131"/>
      <c r="E80" s="131"/>
      <c r="F80" s="131"/>
      <c r="G80" s="131"/>
      <c r="H80" s="131"/>
    </row>
    <row r="81" spans="2:8" x14ac:dyDescent="0.25">
      <c r="B81" s="131"/>
      <c r="C81" s="131"/>
      <c r="D81" s="131"/>
      <c r="E81" s="131"/>
      <c r="F81" s="131"/>
      <c r="G81" s="131"/>
      <c r="H81" s="131"/>
    </row>
    <row r="82" spans="2:8" x14ac:dyDescent="0.25">
      <c r="B82" s="131"/>
      <c r="C82" s="131"/>
      <c r="D82" s="131"/>
      <c r="E82" s="131"/>
      <c r="F82" s="131"/>
      <c r="G82" s="131"/>
      <c r="H82" s="131"/>
    </row>
    <row r="83" spans="2:8" x14ac:dyDescent="0.25">
      <c r="B83" s="131"/>
      <c r="C83" s="131"/>
      <c r="D83" s="131"/>
      <c r="E83" s="131"/>
      <c r="F83" s="131"/>
      <c r="G83" s="131"/>
      <c r="H83" s="131"/>
    </row>
    <row r="84" spans="2:8" x14ac:dyDescent="0.25">
      <c r="B84" s="131"/>
      <c r="C84" s="131"/>
      <c r="D84" s="131"/>
      <c r="E84" s="131"/>
      <c r="F84" s="131"/>
      <c r="G84" s="131"/>
      <c r="H84" s="131"/>
    </row>
    <row r="85" spans="2:8" x14ac:dyDescent="0.25">
      <c r="B85" s="131"/>
      <c r="C85" s="131"/>
      <c r="D85" s="131"/>
      <c r="E85" s="131"/>
      <c r="F85" s="131"/>
      <c r="G85" s="131"/>
      <c r="H85" s="131"/>
    </row>
    <row r="86" spans="2:8" x14ac:dyDescent="0.25">
      <c r="B86" s="131"/>
      <c r="C86" s="131"/>
      <c r="D86" s="131"/>
      <c r="E86" s="131"/>
      <c r="F86" s="131"/>
      <c r="G86" s="131"/>
      <c r="H86" s="131"/>
    </row>
    <row r="87" spans="2:8" x14ac:dyDescent="0.25">
      <c r="B87" s="131"/>
      <c r="C87" s="131"/>
      <c r="D87" s="131"/>
      <c r="E87" s="131"/>
      <c r="F87" s="131"/>
      <c r="G87" s="131"/>
      <c r="H87" s="131"/>
    </row>
    <row r="88" spans="2:8" x14ac:dyDescent="0.25">
      <c r="B88" s="131"/>
      <c r="C88" s="131"/>
      <c r="D88" s="131"/>
      <c r="E88" s="131"/>
      <c r="F88" s="131"/>
      <c r="G88" s="131"/>
      <c r="H88" s="131"/>
    </row>
    <row r="89" spans="2:8" x14ac:dyDescent="0.25">
      <c r="B89" s="131"/>
      <c r="C89" s="131"/>
      <c r="D89" s="131"/>
      <c r="E89" s="131"/>
      <c r="F89" s="131"/>
      <c r="G89" s="131"/>
      <c r="H89" s="131"/>
    </row>
    <row r="90" spans="2:8" x14ac:dyDescent="0.25">
      <c r="B90" s="131"/>
      <c r="C90" s="131"/>
      <c r="D90" s="131"/>
      <c r="E90" s="131"/>
      <c r="F90" s="131"/>
      <c r="G90" s="131"/>
      <c r="H90" s="131"/>
    </row>
    <row r="91" spans="2:8" x14ac:dyDescent="0.25">
      <c r="B91" s="131"/>
      <c r="C91" s="131"/>
      <c r="D91" s="131"/>
      <c r="E91" s="131"/>
      <c r="F91" s="131"/>
      <c r="G91" s="131"/>
      <c r="H91" s="131"/>
    </row>
    <row r="92" spans="2:8" x14ac:dyDescent="0.25">
      <c r="B92" s="131"/>
      <c r="C92" s="131"/>
      <c r="D92" s="131"/>
      <c r="E92" s="131"/>
      <c r="F92" s="131"/>
      <c r="G92" s="131"/>
      <c r="H92" s="131"/>
    </row>
    <row r="93" spans="2:8" x14ac:dyDescent="0.25">
      <c r="B93" s="131"/>
      <c r="C93" s="131"/>
      <c r="D93" s="131"/>
      <c r="E93" s="131"/>
      <c r="F93" s="131"/>
      <c r="G93" s="131"/>
      <c r="H93" s="131"/>
    </row>
    <row r="94" spans="2:8" x14ac:dyDescent="0.25">
      <c r="B94" s="131"/>
      <c r="C94" s="131"/>
      <c r="D94" s="131"/>
      <c r="E94" s="131"/>
      <c r="F94" s="131"/>
      <c r="G94" s="131"/>
      <c r="H94" s="131"/>
    </row>
    <row r="95" spans="2:8" x14ac:dyDescent="0.25">
      <c r="B95" s="131"/>
      <c r="C95" s="131"/>
      <c r="D95" s="131"/>
      <c r="E95" s="131"/>
      <c r="F95" s="131"/>
      <c r="G95" s="131"/>
      <c r="H95" s="131"/>
    </row>
    <row r="96" spans="2:8" x14ac:dyDescent="0.25">
      <c r="B96" s="131"/>
      <c r="C96" s="131"/>
      <c r="D96" s="131"/>
      <c r="E96" s="131"/>
      <c r="F96" s="131"/>
      <c r="G96" s="131"/>
      <c r="H96" s="131"/>
    </row>
    <row r="97" spans="2:8" x14ac:dyDescent="0.25">
      <c r="B97" s="131"/>
      <c r="C97" s="131"/>
      <c r="D97" s="131"/>
      <c r="E97" s="131"/>
      <c r="F97" s="131"/>
      <c r="G97" s="131"/>
      <c r="H97" s="131"/>
    </row>
    <row r="98" spans="2:8" x14ac:dyDescent="0.25">
      <c r="B98" s="131"/>
      <c r="C98" s="131"/>
      <c r="D98" s="131"/>
      <c r="E98" s="131"/>
      <c r="F98" s="131"/>
      <c r="G98" s="131"/>
      <c r="H98" s="131"/>
    </row>
    <row r="99" spans="2:8" x14ac:dyDescent="0.25">
      <c r="B99" s="131"/>
      <c r="C99" s="131"/>
      <c r="D99" s="131"/>
      <c r="E99" s="131"/>
      <c r="F99" s="131"/>
      <c r="G99" s="131"/>
      <c r="H99" s="131"/>
    </row>
    <row r="100" spans="2:8" x14ac:dyDescent="0.25">
      <c r="B100" s="131"/>
      <c r="C100" s="131"/>
      <c r="D100" s="131"/>
      <c r="E100" s="131"/>
      <c r="F100" s="131"/>
      <c r="G100" s="131"/>
      <c r="H100" s="131"/>
    </row>
    <row r="101" spans="2:8" x14ac:dyDescent="0.25">
      <c r="B101" s="131"/>
      <c r="C101" s="131"/>
      <c r="D101" s="131"/>
      <c r="E101" s="131"/>
      <c r="F101" s="131"/>
      <c r="G101" s="131"/>
      <c r="H101" s="131"/>
    </row>
    <row r="102" spans="2:8" x14ac:dyDescent="0.25">
      <c r="B102" s="131"/>
      <c r="C102" s="131"/>
      <c r="D102" s="131"/>
      <c r="E102" s="131"/>
      <c r="F102" s="131"/>
      <c r="G102" s="131"/>
      <c r="H102" s="131"/>
    </row>
    <row r="103" spans="2:8" x14ac:dyDescent="0.25">
      <c r="B103" s="131"/>
      <c r="C103" s="131"/>
      <c r="D103" s="131"/>
      <c r="E103" s="131"/>
      <c r="F103" s="131"/>
      <c r="G103" s="131"/>
      <c r="H103" s="131"/>
    </row>
    <row r="104" spans="2:8" x14ac:dyDescent="0.25">
      <c r="B104" s="131"/>
      <c r="C104" s="131"/>
      <c r="D104" s="131"/>
      <c r="E104" s="131"/>
      <c r="F104" s="131"/>
      <c r="G104" s="131"/>
      <c r="H104" s="131"/>
    </row>
    <row r="105" spans="2:8" x14ac:dyDescent="0.25">
      <c r="B105" s="131"/>
      <c r="C105" s="131"/>
      <c r="D105" s="131"/>
      <c r="E105" s="131"/>
      <c r="F105" s="131"/>
      <c r="G105" s="131"/>
      <c r="H105" s="131"/>
    </row>
    <row r="106" spans="2:8" x14ac:dyDescent="0.25">
      <c r="B106" s="131"/>
      <c r="C106" s="131"/>
      <c r="D106" s="131"/>
      <c r="E106" s="131"/>
      <c r="F106" s="131"/>
      <c r="G106" s="131"/>
      <c r="H106" s="131"/>
    </row>
    <row r="107" spans="2:8" x14ac:dyDescent="0.25">
      <c r="B107" s="131"/>
      <c r="C107" s="131"/>
      <c r="D107" s="131"/>
      <c r="E107" s="131"/>
      <c r="F107" s="131"/>
      <c r="G107" s="131"/>
      <c r="H107" s="131"/>
    </row>
    <row r="108" spans="2:8" x14ac:dyDescent="0.25">
      <c r="B108" s="131"/>
      <c r="C108" s="131"/>
      <c r="D108" s="131"/>
      <c r="E108" s="131"/>
      <c r="F108" s="131"/>
      <c r="G108" s="131"/>
      <c r="H108" s="131"/>
    </row>
    <row r="109" spans="2:8" x14ac:dyDescent="0.25">
      <c r="B109" s="131"/>
      <c r="C109" s="131"/>
      <c r="D109" s="131"/>
      <c r="E109" s="131"/>
      <c r="F109" s="131"/>
      <c r="G109" s="131"/>
      <c r="H109" s="131"/>
    </row>
    <row r="110" spans="2:8" x14ac:dyDescent="0.25">
      <c r="B110" s="131"/>
      <c r="C110" s="131"/>
      <c r="D110" s="131"/>
      <c r="E110" s="131"/>
      <c r="F110" s="131"/>
      <c r="G110" s="131"/>
      <c r="H110" s="131"/>
    </row>
    <row r="111" spans="2:8" x14ac:dyDescent="0.25">
      <c r="B111" s="131"/>
      <c r="C111" s="131"/>
      <c r="D111" s="131"/>
      <c r="E111" s="131"/>
      <c r="F111" s="131"/>
      <c r="G111" s="131"/>
      <c r="H111" s="131"/>
    </row>
    <row r="112" spans="2:8" x14ac:dyDescent="0.25">
      <c r="B112" s="131"/>
      <c r="C112" s="131"/>
      <c r="D112" s="131"/>
      <c r="E112" s="131"/>
      <c r="F112" s="131"/>
      <c r="G112" s="131"/>
      <c r="H112" s="131"/>
    </row>
    <row r="113" spans="2:8" x14ac:dyDescent="0.25">
      <c r="B113" s="131"/>
      <c r="C113" s="131"/>
      <c r="D113" s="131"/>
      <c r="E113" s="131"/>
      <c r="F113" s="131"/>
      <c r="G113" s="131"/>
      <c r="H113" s="131"/>
    </row>
    <row r="114" spans="2:8" x14ac:dyDescent="0.25">
      <c r="B114" s="131"/>
      <c r="C114" s="131"/>
      <c r="D114" s="131"/>
      <c r="E114" s="131"/>
      <c r="F114" s="131"/>
      <c r="G114" s="131"/>
      <c r="H114" s="131"/>
    </row>
    <row r="115" spans="2:8" x14ac:dyDescent="0.25">
      <c r="B115" s="131"/>
      <c r="C115" s="131"/>
      <c r="D115" s="131"/>
      <c r="E115" s="131"/>
      <c r="F115" s="131"/>
      <c r="G115" s="131"/>
      <c r="H115" s="131"/>
    </row>
    <row r="116" spans="2:8" x14ac:dyDescent="0.25">
      <c r="B116" s="131"/>
      <c r="C116" s="131"/>
      <c r="D116" s="131"/>
      <c r="E116" s="131"/>
      <c r="F116" s="131"/>
      <c r="G116" s="131"/>
      <c r="H116" s="131"/>
    </row>
    <row r="117" spans="2:8" x14ac:dyDescent="0.25">
      <c r="B117" s="131"/>
      <c r="C117" s="131"/>
      <c r="D117" s="131"/>
      <c r="E117" s="131"/>
      <c r="F117" s="131"/>
      <c r="G117" s="131"/>
      <c r="H117" s="131"/>
    </row>
    <row r="118" spans="2:8" x14ac:dyDescent="0.25">
      <c r="B118" s="131"/>
      <c r="C118" s="131"/>
      <c r="D118" s="131"/>
      <c r="E118" s="131"/>
      <c r="F118" s="131"/>
      <c r="G118" s="131"/>
      <c r="H118" s="131"/>
    </row>
    <row r="119" spans="2:8" x14ac:dyDescent="0.25">
      <c r="B119" s="131"/>
      <c r="C119" s="131"/>
      <c r="D119" s="131"/>
      <c r="E119" s="131"/>
      <c r="F119" s="131"/>
      <c r="G119" s="131"/>
      <c r="H119" s="131"/>
    </row>
    <row r="120" spans="2:8" x14ac:dyDescent="0.25">
      <c r="B120" s="131"/>
      <c r="C120" s="131"/>
      <c r="D120" s="131"/>
      <c r="E120" s="131"/>
      <c r="F120" s="131"/>
      <c r="G120" s="131"/>
      <c r="H120" s="131"/>
    </row>
    <row r="121" spans="2:8" x14ac:dyDescent="0.25">
      <c r="B121" s="131"/>
      <c r="C121" s="131"/>
      <c r="D121" s="131"/>
      <c r="E121" s="131"/>
      <c r="F121" s="131"/>
      <c r="G121" s="131"/>
      <c r="H121" s="131"/>
    </row>
    <row r="122" spans="2:8" x14ac:dyDescent="0.25">
      <c r="B122" s="131"/>
      <c r="C122" s="131"/>
      <c r="D122" s="131"/>
      <c r="E122" s="131"/>
      <c r="F122" s="131"/>
      <c r="G122" s="131"/>
      <c r="H122" s="131"/>
    </row>
    <row r="123" spans="2:8" x14ac:dyDescent="0.25">
      <c r="B123" s="131"/>
      <c r="C123" s="131"/>
      <c r="D123" s="131"/>
      <c r="E123" s="131"/>
      <c r="F123" s="131"/>
      <c r="G123" s="131"/>
      <c r="H123" s="131"/>
    </row>
    <row r="124" spans="2:8" x14ac:dyDescent="0.25">
      <c r="B124" s="131"/>
      <c r="C124" s="131"/>
      <c r="D124" s="131"/>
      <c r="E124" s="131"/>
      <c r="F124" s="131"/>
      <c r="G124" s="131"/>
      <c r="H124" s="131"/>
    </row>
    <row r="125" spans="2:8" x14ac:dyDescent="0.25">
      <c r="B125" s="131"/>
      <c r="C125" s="131"/>
      <c r="D125" s="131"/>
      <c r="E125" s="131"/>
      <c r="F125" s="131"/>
      <c r="G125" s="131"/>
      <c r="H125" s="131"/>
    </row>
    <row r="126" spans="2:8" x14ac:dyDescent="0.25">
      <c r="B126" s="131"/>
      <c r="C126" s="131"/>
      <c r="D126" s="131"/>
      <c r="E126" s="131"/>
      <c r="F126" s="131"/>
      <c r="G126" s="131"/>
      <c r="H126" s="131"/>
    </row>
    <row r="127" spans="2:8" x14ac:dyDescent="0.25">
      <c r="B127" s="131"/>
      <c r="C127" s="131"/>
      <c r="D127" s="131"/>
      <c r="E127" s="131"/>
      <c r="F127" s="131"/>
      <c r="G127" s="131"/>
      <c r="H127" s="131"/>
    </row>
    <row r="128" spans="2:8" x14ac:dyDescent="0.25">
      <c r="B128" s="131"/>
      <c r="C128" s="131"/>
      <c r="D128" s="131"/>
      <c r="E128" s="131"/>
      <c r="F128" s="131"/>
      <c r="G128" s="131"/>
      <c r="H128" s="131"/>
    </row>
    <row r="129" spans="2:8" x14ac:dyDescent="0.25">
      <c r="B129" s="131"/>
      <c r="C129" s="131"/>
      <c r="D129" s="131"/>
      <c r="E129" s="131"/>
      <c r="F129" s="131"/>
      <c r="G129" s="131"/>
      <c r="H129" s="131"/>
    </row>
    <row r="130" spans="2:8" x14ac:dyDescent="0.25">
      <c r="B130" s="131"/>
      <c r="C130" s="131"/>
      <c r="D130" s="131"/>
      <c r="E130" s="131"/>
      <c r="F130" s="131"/>
      <c r="G130" s="131"/>
      <c r="H130" s="131"/>
    </row>
    <row r="131" spans="2:8" x14ac:dyDescent="0.25">
      <c r="B131" s="131"/>
      <c r="C131" s="131"/>
      <c r="D131" s="131"/>
      <c r="E131" s="131"/>
      <c r="F131" s="131"/>
      <c r="G131" s="131"/>
      <c r="H131" s="131"/>
    </row>
    <row r="132" spans="2:8" x14ac:dyDescent="0.25">
      <c r="B132" s="131"/>
      <c r="C132" s="131"/>
      <c r="D132" s="131"/>
      <c r="E132" s="131"/>
      <c r="F132" s="131"/>
      <c r="G132" s="131"/>
      <c r="H132" s="131"/>
    </row>
  </sheetData>
  <mergeCells count="49"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  <mergeCell ref="B56:H56"/>
    <mergeCell ref="B57:G57"/>
    <mergeCell ref="H57:I57"/>
    <mergeCell ref="B59:I59"/>
    <mergeCell ref="B60:I61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9:C9"/>
    <mergeCell ref="D9:F9"/>
    <mergeCell ref="B11:I11"/>
    <mergeCell ref="B12:F13"/>
    <mergeCell ref="G12:G13"/>
    <mergeCell ref="H12:I13"/>
    <mergeCell ref="B1:I1"/>
    <mergeCell ref="B2:I2"/>
    <mergeCell ref="B3:I3"/>
    <mergeCell ref="B5:I5"/>
    <mergeCell ref="B7:C7"/>
    <mergeCell ref="D7:I7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workbookViewId="0">
      <selection activeCell="J23" sqref="J23"/>
    </sheetView>
  </sheetViews>
  <sheetFormatPr defaultColWidth="34.85546875" defaultRowHeight="15" x14ac:dyDescent="0.25"/>
  <cols>
    <col min="1" max="1" width="35" bestFit="1" customWidth="1"/>
    <col min="2" max="2" width="7.7109375" bestFit="1" customWidth="1"/>
    <col min="3" max="3" width="6" bestFit="1" customWidth="1"/>
    <col min="4" max="4" width="1" customWidth="1"/>
    <col min="5" max="5" width="19.42578125" hidden="1" customWidth="1"/>
    <col min="6" max="6" width="12.140625" hidden="1" customWidth="1"/>
    <col min="7" max="7" width="16.7109375" hidden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17.5703125" bestFit="1" customWidth="1"/>
    <col min="27" max="27" width="3.5703125" bestFit="1" customWidth="1"/>
    <col min="28" max="28" width="4.7109375" bestFit="1" customWidth="1"/>
    <col min="29" max="29" width="5.5703125" bestFit="1" customWidth="1"/>
    <col min="30" max="30" width="7" bestFit="1" customWidth="1"/>
    <col min="31" max="31" width="12.42578125" bestFit="1" customWidth="1"/>
    <col min="32" max="32" width="17" bestFit="1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  <c r="AP2" s="25" t="s">
        <v>299</v>
      </c>
    </row>
    <row r="3" spans="1:43" s="15" customFormat="1" x14ac:dyDescent="0.25">
      <c r="A3" s="47" t="s">
        <v>179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180</v>
      </c>
      <c r="J3" s="50" t="s">
        <v>290</v>
      </c>
      <c r="K3" s="51" t="s">
        <v>172</v>
      </c>
      <c r="L3" s="52" t="s">
        <v>181</v>
      </c>
      <c r="M3" s="52" t="s">
        <v>182</v>
      </c>
      <c r="N3" s="52" t="s">
        <v>183</v>
      </c>
      <c r="O3" s="40" t="s">
        <v>184</v>
      </c>
      <c r="P3" s="53" t="s">
        <v>1</v>
      </c>
      <c r="Q3" s="144" t="s">
        <v>185</v>
      </c>
      <c r="R3" s="145">
        <v>1274</v>
      </c>
      <c r="S3" s="41" t="s">
        <v>77</v>
      </c>
      <c r="T3" s="41" t="s">
        <v>77</v>
      </c>
      <c r="U3" s="146">
        <v>55</v>
      </c>
      <c r="V3" s="54" t="s">
        <v>186</v>
      </c>
      <c r="W3" s="41" t="s">
        <v>184</v>
      </c>
      <c r="X3" s="147">
        <v>96540000</v>
      </c>
      <c r="Y3" s="13"/>
      <c r="Z3" s="42">
        <v>13845998000177</v>
      </c>
      <c r="AA3" s="42"/>
      <c r="AB3" s="13"/>
      <c r="AC3" s="13"/>
      <c r="AD3" s="13"/>
      <c r="AE3" s="13"/>
      <c r="AF3" s="14"/>
      <c r="AG3" s="13"/>
      <c r="AH3" s="13"/>
      <c r="AI3" s="14" t="s">
        <v>79</v>
      </c>
      <c r="AJ3" s="13"/>
      <c r="AK3" s="13"/>
      <c r="AL3" s="13"/>
      <c r="AM3" s="13"/>
      <c r="AN3" s="55">
        <v>135</v>
      </c>
      <c r="AO3" s="55">
        <v>216.92376070949035</v>
      </c>
      <c r="AP3" s="15">
        <v>12</v>
      </c>
    </row>
    <row r="4" spans="1:43" s="15" customFormat="1" x14ac:dyDescent="0.25">
      <c r="A4" s="47" t="s">
        <v>187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188</v>
      </c>
      <c r="J4" s="50" t="s">
        <v>291</v>
      </c>
      <c r="K4" s="51" t="s">
        <v>122</v>
      </c>
      <c r="L4" s="52" t="s">
        <v>189</v>
      </c>
      <c r="M4" s="52" t="s">
        <v>190</v>
      </c>
      <c r="N4" s="52" t="s">
        <v>191</v>
      </c>
      <c r="O4" s="40" t="s">
        <v>192</v>
      </c>
      <c r="P4" s="53" t="s">
        <v>1</v>
      </c>
      <c r="Q4" s="144" t="s">
        <v>193</v>
      </c>
      <c r="R4" s="145">
        <v>199</v>
      </c>
      <c r="S4" s="41" t="s">
        <v>80</v>
      </c>
      <c r="T4" s="41" t="s">
        <v>77</v>
      </c>
      <c r="U4" s="146">
        <v>53</v>
      </c>
      <c r="V4" s="54" t="s">
        <v>194</v>
      </c>
      <c r="W4" s="41" t="s">
        <v>192</v>
      </c>
      <c r="X4" s="147">
        <v>96330000</v>
      </c>
      <c r="Y4" s="13"/>
      <c r="Z4" s="42">
        <v>13878761000192</v>
      </c>
      <c r="AA4" s="42"/>
      <c r="AB4" s="13"/>
      <c r="AC4" s="13"/>
      <c r="AD4" s="13"/>
      <c r="AE4" s="13"/>
      <c r="AF4" s="14"/>
      <c r="AG4" s="13"/>
      <c r="AH4" s="13"/>
      <c r="AI4" s="14" t="s">
        <v>79</v>
      </c>
      <c r="AJ4" s="13"/>
      <c r="AK4" s="13"/>
      <c r="AL4" s="13"/>
      <c r="AM4" s="13"/>
      <c r="AN4" s="55">
        <v>160.5</v>
      </c>
      <c r="AO4" s="55">
        <v>256.97165907527017</v>
      </c>
      <c r="AP4" s="15">
        <v>14</v>
      </c>
    </row>
    <row r="5" spans="1:43" s="15" customFormat="1" x14ac:dyDescent="0.25">
      <c r="A5" s="47" t="s">
        <v>316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322</v>
      </c>
      <c r="J5" s="50" t="s">
        <v>323</v>
      </c>
      <c r="K5" s="51" t="s">
        <v>195</v>
      </c>
      <c r="L5" s="52" t="s">
        <v>324</v>
      </c>
      <c r="M5" s="52" t="s">
        <v>325</v>
      </c>
      <c r="N5" s="52" t="s">
        <v>326</v>
      </c>
      <c r="O5" s="40" t="s">
        <v>327</v>
      </c>
      <c r="P5" s="53" t="s">
        <v>1</v>
      </c>
      <c r="Q5" s="144" t="s">
        <v>328</v>
      </c>
      <c r="R5" s="145">
        <v>1020</v>
      </c>
      <c r="S5" s="41" t="s">
        <v>80</v>
      </c>
      <c r="T5" s="41" t="s">
        <v>77</v>
      </c>
      <c r="U5" s="146">
        <v>51</v>
      </c>
      <c r="V5" s="54" t="s">
        <v>329</v>
      </c>
      <c r="W5" s="41" t="s">
        <v>327</v>
      </c>
      <c r="X5" s="147">
        <v>95995000</v>
      </c>
      <c r="Y5" s="13"/>
      <c r="Z5" s="42">
        <v>14382487000129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126</v>
      </c>
      <c r="AO5" s="55">
        <v>202.43526429656151</v>
      </c>
      <c r="AP5" s="15">
        <v>42</v>
      </c>
      <c r="AQ5" s="15">
        <v>84</v>
      </c>
    </row>
    <row r="6" spans="1:43" s="15" customFormat="1" x14ac:dyDescent="0.25">
      <c r="A6" s="47" t="s">
        <v>317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330</v>
      </c>
      <c r="J6" s="50" t="s">
        <v>331</v>
      </c>
      <c r="K6" s="51" t="s">
        <v>123</v>
      </c>
      <c r="L6" s="52" t="s">
        <v>332</v>
      </c>
      <c r="M6" s="52" t="s">
        <v>333</v>
      </c>
      <c r="N6" s="52" t="s">
        <v>334</v>
      </c>
      <c r="O6" s="40" t="s">
        <v>335</v>
      </c>
      <c r="P6" s="53" t="s">
        <v>1</v>
      </c>
      <c r="Q6" s="144" t="s">
        <v>336</v>
      </c>
      <c r="R6" s="145">
        <v>641</v>
      </c>
      <c r="S6" s="41"/>
      <c r="T6" s="41" t="s">
        <v>77</v>
      </c>
      <c r="U6" s="146">
        <v>54</v>
      </c>
      <c r="V6" s="54" t="s">
        <v>337</v>
      </c>
      <c r="W6" s="41" t="s">
        <v>335</v>
      </c>
      <c r="X6" s="147">
        <v>95480000</v>
      </c>
      <c r="Y6" s="13"/>
      <c r="Z6" s="42">
        <v>14508611000150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130.5</v>
      </c>
      <c r="AO6" s="55">
        <v>207.69110025089563</v>
      </c>
      <c r="AP6" s="15">
        <v>43.5</v>
      </c>
      <c r="AQ6" s="15">
        <v>87</v>
      </c>
    </row>
    <row r="7" spans="1:43" s="15" customFormat="1" x14ac:dyDescent="0.25">
      <c r="A7" s="47" t="s">
        <v>318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338</v>
      </c>
      <c r="J7" s="50" t="s">
        <v>339</v>
      </c>
      <c r="K7" s="51" t="s">
        <v>172</v>
      </c>
      <c r="L7" s="52" t="s">
        <v>340</v>
      </c>
      <c r="M7" s="52" t="s">
        <v>341</v>
      </c>
      <c r="N7" s="52" t="s">
        <v>342</v>
      </c>
      <c r="O7" s="40" t="s">
        <v>343</v>
      </c>
      <c r="P7" s="53" t="s">
        <v>1</v>
      </c>
      <c r="Q7" s="144" t="s">
        <v>344</v>
      </c>
      <c r="R7" s="145">
        <v>250</v>
      </c>
      <c r="S7" s="41" t="s">
        <v>345</v>
      </c>
      <c r="T7" s="41" t="s">
        <v>77</v>
      </c>
      <c r="U7" s="146">
        <v>55</v>
      </c>
      <c r="V7" s="54" t="s">
        <v>346</v>
      </c>
      <c r="W7" s="41" t="s">
        <v>343</v>
      </c>
      <c r="X7" s="147">
        <v>97900000</v>
      </c>
      <c r="Y7" s="13"/>
      <c r="Z7" s="42">
        <v>14427530000125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88</v>
      </c>
      <c r="AO7" s="55">
        <v>147.40696268077477</v>
      </c>
      <c r="AP7" s="15">
        <v>0</v>
      </c>
    </row>
    <row r="8" spans="1:43" s="15" customFormat="1" x14ac:dyDescent="0.25">
      <c r="A8" s="47" t="s">
        <v>319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347</v>
      </c>
      <c r="J8" s="50" t="s">
        <v>348</v>
      </c>
      <c r="K8" s="51" t="s">
        <v>172</v>
      </c>
      <c r="L8" s="52" t="s">
        <v>349</v>
      </c>
      <c r="M8" s="52" t="s">
        <v>350</v>
      </c>
      <c r="N8" s="52" t="s">
        <v>351</v>
      </c>
      <c r="O8" s="40" t="s">
        <v>352</v>
      </c>
      <c r="P8" s="53" t="s">
        <v>1</v>
      </c>
      <c r="Q8" s="144" t="s">
        <v>353</v>
      </c>
      <c r="R8" s="145">
        <v>424</v>
      </c>
      <c r="S8" s="41" t="s">
        <v>354</v>
      </c>
      <c r="T8" s="41" t="s">
        <v>77</v>
      </c>
      <c r="U8" s="146">
        <v>55</v>
      </c>
      <c r="V8" s="54" t="s">
        <v>355</v>
      </c>
      <c r="W8" s="41" t="s">
        <v>352</v>
      </c>
      <c r="X8" s="147">
        <v>98640000</v>
      </c>
      <c r="Y8" s="13"/>
      <c r="Z8" s="42">
        <v>14339414000154</v>
      </c>
      <c r="AA8" s="42"/>
      <c r="AB8" s="13"/>
      <c r="AC8" s="13"/>
      <c r="AD8" s="13"/>
      <c r="AE8" s="13"/>
      <c r="AF8" s="14"/>
      <c r="AG8" s="13"/>
      <c r="AH8" s="13"/>
      <c r="AI8" s="14" t="s">
        <v>79</v>
      </c>
      <c r="AJ8" s="13"/>
      <c r="AK8" s="13"/>
      <c r="AL8" s="13"/>
      <c r="AM8" s="13"/>
      <c r="AN8" s="55">
        <v>171</v>
      </c>
      <c r="AO8" s="55">
        <v>272.45368767309509</v>
      </c>
      <c r="AP8" s="15">
        <v>57</v>
      </c>
      <c r="AQ8" s="15">
        <v>114</v>
      </c>
    </row>
    <row r="9" spans="1:43" s="15" customFormat="1" x14ac:dyDescent="0.25">
      <c r="A9" s="47" t="s">
        <v>320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356</v>
      </c>
      <c r="J9" s="50" t="s">
        <v>357</v>
      </c>
      <c r="K9" s="51" t="s">
        <v>172</v>
      </c>
      <c r="L9" s="52" t="s">
        <v>358</v>
      </c>
      <c r="M9" s="52" t="s">
        <v>359</v>
      </c>
      <c r="N9" s="52" t="s">
        <v>360</v>
      </c>
      <c r="O9" s="40" t="s">
        <v>361</v>
      </c>
      <c r="P9" s="53" t="s">
        <v>1</v>
      </c>
      <c r="Q9" s="144" t="s">
        <v>362</v>
      </c>
      <c r="R9" s="145">
        <v>609</v>
      </c>
      <c r="S9" s="41" t="s">
        <v>363</v>
      </c>
      <c r="T9" s="41" t="s">
        <v>77</v>
      </c>
      <c r="U9" s="146">
        <v>55</v>
      </c>
      <c r="V9" s="54" t="s">
        <v>364</v>
      </c>
      <c r="W9" s="41" t="s">
        <v>361</v>
      </c>
      <c r="X9" s="147">
        <v>97220000</v>
      </c>
      <c r="Y9" s="13"/>
      <c r="Z9" s="42">
        <v>14344319000149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75</v>
      </c>
      <c r="AO9" s="55">
        <v>161.00049149361587</v>
      </c>
      <c r="AP9" s="15">
        <v>25</v>
      </c>
      <c r="AQ9" s="15">
        <v>50</v>
      </c>
    </row>
    <row r="10" spans="1:43" s="15" customFormat="1" x14ac:dyDescent="0.25">
      <c r="A10" s="47" t="s">
        <v>196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197</v>
      </c>
      <c r="J10" s="50" t="s">
        <v>292</v>
      </c>
      <c r="K10" s="51" t="s">
        <v>123</v>
      </c>
      <c r="L10" s="52" t="s">
        <v>198</v>
      </c>
      <c r="M10" s="52" t="s">
        <v>199</v>
      </c>
      <c r="N10" s="52" t="s">
        <v>200</v>
      </c>
      <c r="O10" s="40" t="s">
        <v>201</v>
      </c>
      <c r="P10" s="53" t="s">
        <v>1</v>
      </c>
      <c r="Q10" s="144" t="s">
        <v>202</v>
      </c>
      <c r="R10" s="145">
        <v>920</v>
      </c>
      <c r="S10" s="41" t="s">
        <v>203</v>
      </c>
      <c r="T10" s="41" t="s">
        <v>77</v>
      </c>
      <c r="U10" s="146">
        <v>54</v>
      </c>
      <c r="V10" s="54" t="s">
        <v>204</v>
      </c>
      <c r="W10" s="41" t="s">
        <v>201</v>
      </c>
      <c r="X10" s="147">
        <v>99370000</v>
      </c>
      <c r="Y10" s="13"/>
      <c r="Z10" s="42">
        <v>14459279000180</v>
      </c>
      <c r="AA10" s="42"/>
      <c r="AB10" s="13"/>
      <c r="AC10" s="13"/>
      <c r="AD10" s="13"/>
      <c r="AE10" s="13"/>
      <c r="AF10" s="14"/>
      <c r="AG10" s="13"/>
      <c r="AH10" s="13"/>
      <c r="AI10" s="14" t="s">
        <v>79</v>
      </c>
      <c r="AJ10" s="13"/>
      <c r="AK10" s="13"/>
      <c r="AL10" s="13"/>
      <c r="AM10" s="13"/>
      <c r="AN10" s="55">
        <v>154.5</v>
      </c>
      <c r="AO10" s="55">
        <v>248.34941125491036</v>
      </c>
      <c r="AP10" s="15">
        <v>12</v>
      </c>
    </row>
    <row r="11" spans="1:43" s="15" customFormat="1" x14ac:dyDescent="0.25">
      <c r="A11" s="47" t="s">
        <v>205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206</v>
      </c>
      <c r="J11" s="50" t="s">
        <v>293</v>
      </c>
      <c r="K11" s="51" t="s">
        <v>172</v>
      </c>
      <c r="L11" s="52" t="s">
        <v>207</v>
      </c>
      <c r="M11" s="52" t="s">
        <v>208</v>
      </c>
      <c r="N11" s="52" t="s">
        <v>209</v>
      </c>
      <c r="O11" s="40" t="s">
        <v>210</v>
      </c>
      <c r="P11" s="53" t="s">
        <v>1</v>
      </c>
      <c r="Q11" s="144" t="s">
        <v>211</v>
      </c>
      <c r="R11" s="145">
        <v>66</v>
      </c>
      <c r="S11" s="41"/>
      <c r="T11" s="41" t="s">
        <v>77</v>
      </c>
      <c r="U11" s="146">
        <v>55</v>
      </c>
      <c r="V11" s="54" t="s">
        <v>212</v>
      </c>
      <c r="W11" s="41" t="s">
        <v>210</v>
      </c>
      <c r="X11" s="147">
        <v>98920000</v>
      </c>
      <c r="Y11" s="13"/>
      <c r="Z11" s="42">
        <v>18143283000196</v>
      </c>
      <c r="AA11" s="42"/>
      <c r="AB11" s="13"/>
      <c r="AC11" s="13"/>
      <c r="AD11" s="13"/>
      <c r="AE11" s="13"/>
      <c r="AF11" s="14"/>
      <c r="AG11" s="13"/>
      <c r="AH11" s="13"/>
      <c r="AI11" s="14" t="s">
        <v>79</v>
      </c>
      <c r="AJ11" s="13"/>
      <c r="AK11" s="13"/>
      <c r="AL11" s="13"/>
      <c r="AM11" s="13"/>
      <c r="AN11" s="55">
        <v>127.5</v>
      </c>
      <c r="AO11" s="55">
        <v>204.67423920806209</v>
      </c>
      <c r="AP11" s="15">
        <v>12</v>
      </c>
    </row>
    <row r="12" spans="1:43" s="15" customFormat="1" x14ac:dyDescent="0.25">
      <c r="A12" s="47" t="s">
        <v>213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214</v>
      </c>
      <c r="J12" s="50" t="s">
        <v>294</v>
      </c>
      <c r="K12" s="51" t="s">
        <v>123</v>
      </c>
      <c r="L12" s="52" t="s">
        <v>215</v>
      </c>
      <c r="M12" s="52" t="s">
        <v>216</v>
      </c>
      <c r="N12" s="52" t="s">
        <v>217</v>
      </c>
      <c r="O12" s="40" t="s">
        <v>218</v>
      </c>
      <c r="P12" s="53" t="s">
        <v>1</v>
      </c>
      <c r="Q12" s="144" t="s">
        <v>219</v>
      </c>
      <c r="R12" s="145">
        <v>840</v>
      </c>
      <c r="S12" s="41" t="s">
        <v>220</v>
      </c>
      <c r="T12" s="41" t="s">
        <v>77</v>
      </c>
      <c r="U12" s="146">
        <v>54</v>
      </c>
      <c r="V12" s="54" t="s">
        <v>221</v>
      </c>
      <c r="W12" s="41" t="s">
        <v>218</v>
      </c>
      <c r="X12" s="147">
        <v>99470000</v>
      </c>
      <c r="Y12" s="13"/>
      <c r="Z12" s="42">
        <v>14778695000141</v>
      </c>
      <c r="AA12" s="42"/>
      <c r="AB12" s="13"/>
      <c r="AC12" s="13"/>
      <c r="AD12" s="13"/>
      <c r="AE12" s="13"/>
      <c r="AF12" s="14"/>
      <c r="AG12" s="13"/>
      <c r="AH12" s="13"/>
      <c r="AI12" s="14" t="s">
        <v>79</v>
      </c>
      <c r="AJ12" s="13"/>
      <c r="AK12" s="13"/>
      <c r="AL12" s="13"/>
      <c r="AM12" s="13"/>
      <c r="AN12" s="55">
        <v>133.5</v>
      </c>
      <c r="AO12" s="55">
        <v>213.73418113441198</v>
      </c>
      <c r="AP12" s="15">
        <v>12</v>
      </c>
    </row>
    <row r="13" spans="1:43" s="15" customFormat="1" x14ac:dyDescent="0.25">
      <c r="A13" s="47" t="s">
        <v>222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223</v>
      </c>
      <c r="J13" s="50" t="s">
        <v>295</v>
      </c>
      <c r="K13" s="51" t="s">
        <v>195</v>
      </c>
      <c r="L13" s="52" t="s">
        <v>224</v>
      </c>
      <c r="M13" s="52" t="s">
        <v>225</v>
      </c>
      <c r="N13" s="52" t="s">
        <v>226</v>
      </c>
      <c r="O13" s="40" t="s">
        <v>227</v>
      </c>
      <c r="P13" s="53" t="s">
        <v>1</v>
      </c>
      <c r="Q13" s="144" t="s">
        <v>228</v>
      </c>
      <c r="R13" s="145">
        <v>387</v>
      </c>
      <c r="S13" s="41" t="s">
        <v>80</v>
      </c>
      <c r="T13" s="41" t="s">
        <v>77</v>
      </c>
      <c r="U13" s="146">
        <v>51</v>
      </c>
      <c r="V13" s="54" t="s">
        <v>229</v>
      </c>
      <c r="W13" s="41" t="s">
        <v>227</v>
      </c>
      <c r="X13" s="147">
        <v>93890000</v>
      </c>
      <c r="Y13" s="13"/>
      <c r="Z13" s="42">
        <v>14419635000132</v>
      </c>
      <c r="AA13" s="42"/>
      <c r="AB13" s="13"/>
      <c r="AC13" s="13"/>
      <c r="AD13" s="13"/>
      <c r="AE13" s="13"/>
      <c r="AF13" s="14"/>
      <c r="AG13" s="13"/>
      <c r="AH13" s="13"/>
      <c r="AI13" s="14" t="s">
        <v>79</v>
      </c>
      <c r="AJ13" s="13"/>
      <c r="AK13" s="13"/>
      <c r="AL13" s="13"/>
      <c r="AM13" s="13"/>
      <c r="AN13" s="55">
        <v>0</v>
      </c>
      <c r="AO13" s="55">
        <v>219.60426723008857</v>
      </c>
      <c r="AP13" s="15">
        <v>12</v>
      </c>
    </row>
    <row r="14" spans="1:43" s="15" customFormat="1" x14ac:dyDescent="0.25">
      <c r="A14" s="47" t="s">
        <v>230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231</v>
      </c>
      <c r="J14" s="50" t="s">
        <v>232</v>
      </c>
      <c r="K14" s="51" t="s">
        <v>172</v>
      </c>
      <c r="L14" s="52" t="s">
        <v>233</v>
      </c>
      <c r="M14" s="52" t="s">
        <v>234</v>
      </c>
      <c r="N14" s="52" t="s">
        <v>235</v>
      </c>
      <c r="O14" s="40" t="s">
        <v>236</v>
      </c>
      <c r="P14" s="53" t="s">
        <v>1</v>
      </c>
      <c r="Q14" s="144" t="s">
        <v>237</v>
      </c>
      <c r="R14" s="145">
        <v>732</v>
      </c>
      <c r="S14" s="41" t="s">
        <v>80</v>
      </c>
      <c r="T14" s="41" t="s">
        <v>77</v>
      </c>
      <c r="U14" s="146">
        <v>55</v>
      </c>
      <c r="V14" s="54" t="s">
        <v>238</v>
      </c>
      <c r="W14" s="41" t="s">
        <v>236</v>
      </c>
      <c r="X14" s="147">
        <v>98470000</v>
      </c>
      <c r="Y14" s="13"/>
      <c r="Z14" s="42">
        <v>13901607000194</v>
      </c>
      <c r="AA14" s="42"/>
      <c r="AB14" s="13"/>
      <c r="AC14" s="13"/>
      <c r="AD14" s="13"/>
      <c r="AE14" s="13"/>
      <c r="AF14" s="14"/>
      <c r="AG14" s="13"/>
      <c r="AH14" s="13"/>
      <c r="AI14" s="14" t="s">
        <v>79</v>
      </c>
      <c r="AJ14" s="13"/>
      <c r="AK14" s="13"/>
      <c r="AL14" s="13"/>
      <c r="AM14" s="13"/>
      <c r="AN14" s="55">
        <v>189</v>
      </c>
      <c r="AO14" s="55">
        <v>303.58502310388934</v>
      </c>
      <c r="AP14" s="15">
        <v>12</v>
      </c>
    </row>
    <row r="15" spans="1:43" s="15" customFormat="1" x14ac:dyDescent="0.25">
      <c r="A15" s="47" t="s">
        <v>321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365</v>
      </c>
      <c r="J15" s="50" t="s">
        <v>366</v>
      </c>
      <c r="K15" s="51" t="s">
        <v>172</v>
      </c>
      <c r="L15" s="52" t="s">
        <v>367</v>
      </c>
      <c r="M15" s="52" t="s">
        <v>368</v>
      </c>
      <c r="N15" s="52" t="s">
        <v>369</v>
      </c>
      <c r="O15" s="40" t="s">
        <v>370</v>
      </c>
      <c r="P15" s="53" t="s">
        <v>1</v>
      </c>
      <c r="Q15" s="144" t="s">
        <v>371</v>
      </c>
      <c r="R15" s="145">
        <v>368</v>
      </c>
      <c r="S15" s="41"/>
      <c r="T15" s="41" t="s">
        <v>77</v>
      </c>
      <c r="U15" s="146">
        <v>55</v>
      </c>
      <c r="V15" s="54" t="s">
        <v>372</v>
      </c>
      <c r="W15" s="41" t="s">
        <v>370</v>
      </c>
      <c r="X15" s="147">
        <v>97200000</v>
      </c>
      <c r="Y15" s="13"/>
      <c r="Z15" s="42">
        <v>14335415000120</v>
      </c>
      <c r="AA15" s="42"/>
      <c r="AB15" s="13"/>
      <c r="AC15" s="13"/>
      <c r="AD15" s="13"/>
      <c r="AE15" s="13"/>
      <c r="AF15" s="14"/>
      <c r="AG15" s="13"/>
      <c r="AH15" s="13"/>
      <c r="AI15" s="14" t="s">
        <v>79</v>
      </c>
      <c r="AJ15" s="13"/>
      <c r="AK15" s="13"/>
      <c r="AL15" s="13"/>
      <c r="AM15" s="13"/>
      <c r="AN15" s="55">
        <v>154</v>
      </c>
      <c r="AO15" s="55">
        <v>256.39355998731708</v>
      </c>
      <c r="AP15" s="15">
        <v>0</v>
      </c>
    </row>
    <row r="16" spans="1:43" s="15" customFormat="1" x14ac:dyDescent="0.25">
      <c r="A16" s="47" t="s">
        <v>169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170</v>
      </c>
      <c r="J16" s="50" t="s">
        <v>171</v>
      </c>
      <c r="K16" s="51" t="s">
        <v>172</v>
      </c>
      <c r="L16" s="52" t="s">
        <v>173</v>
      </c>
      <c r="M16" s="52" t="s">
        <v>174</v>
      </c>
      <c r="N16" s="52" t="s">
        <v>175</v>
      </c>
      <c r="O16" s="40" t="s">
        <v>176</v>
      </c>
      <c r="P16" s="53" t="s">
        <v>1</v>
      </c>
      <c r="Q16" s="144" t="s">
        <v>177</v>
      </c>
      <c r="R16" s="145">
        <v>3517</v>
      </c>
      <c r="S16" s="41" t="s">
        <v>80</v>
      </c>
      <c r="T16" s="41" t="s">
        <v>77</v>
      </c>
      <c r="U16" s="146">
        <v>55</v>
      </c>
      <c r="V16" s="54" t="s">
        <v>178</v>
      </c>
      <c r="W16" s="41" t="s">
        <v>176</v>
      </c>
      <c r="X16" s="147">
        <v>97870000</v>
      </c>
      <c r="Y16" s="13"/>
      <c r="Z16" s="42">
        <v>14370502000119</v>
      </c>
      <c r="AA16" s="42"/>
      <c r="AB16" s="13"/>
      <c r="AC16" s="13"/>
      <c r="AD16" s="13"/>
      <c r="AE16" s="13"/>
      <c r="AF16" s="14"/>
      <c r="AG16" s="13"/>
      <c r="AH16" s="13"/>
      <c r="AI16" s="14" t="s">
        <v>79</v>
      </c>
      <c r="AJ16" s="13"/>
      <c r="AK16" s="13"/>
      <c r="AL16" s="13"/>
      <c r="AM16" s="13"/>
      <c r="AN16" s="55">
        <v>181.5</v>
      </c>
      <c r="AO16" s="55">
        <v>289.40850640790921</v>
      </c>
      <c r="AP16" s="15">
        <v>10</v>
      </c>
    </row>
    <row r="17" spans="1:42" s="15" customFormat="1" x14ac:dyDescent="0.25">
      <c r="A17" s="47" t="s">
        <v>239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240</v>
      </c>
      <c r="J17" s="50" t="s">
        <v>296</v>
      </c>
      <c r="K17" s="51" t="s">
        <v>172</v>
      </c>
      <c r="L17" s="52" t="s">
        <v>241</v>
      </c>
      <c r="M17" s="52" t="s">
        <v>242</v>
      </c>
      <c r="N17" s="52" t="s">
        <v>243</v>
      </c>
      <c r="O17" s="40" t="s">
        <v>244</v>
      </c>
      <c r="P17" s="53" t="s">
        <v>1</v>
      </c>
      <c r="Q17" s="144" t="s">
        <v>245</v>
      </c>
      <c r="R17" s="145">
        <v>899</v>
      </c>
      <c r="S17" s="41"/>
      <c r="T17" s="41" t="s">
        <v>77</v>
      </c>
      <c r="U17" s="146">
        <v>55</v>
      </c>
      <c r="V17" s="54" t="s">
        <v>246</v>
      </c>
      <c r="W17" s="41" t="s">
        <v>244</v>
      </c>
      <c r="X17" s="147">
        <v>98590000</v>
      </c>
      <c r="Y17" s="13"/>
      <c r="Z17" s="42">
        <v>13498615000131</v>
      </c>
      <c r="AA17" s="42"/>
      <c r="AB17" s="13"/>
      <c r="AC17" s="13"/>
      <c r="AD17" s="13"/>
      <c r="AE17" s="13"/>
      <c r="AF17" s="14"/>
      <c r="AG17" s="13"/>
      <c r="AH17" s="13"/>
      <c r="AI17" s="14" t="s">
        <v>79</v>
      </c>
      <c r="AJ17" s="13"/>
      <c r="AK17" s="13"/>
      <c r="AL17" s="13"/>
      <c r="AM17" s="13"/>
      <c r="AN17" s="55">
        <v>0</v>
      </c>
      <c r="AO17" s="55">
        <v>249.35176887117609</v>
      </c>
      <c r="AP17" s="15">
        <v>14</v>
      </c>
    </row>
    <row r="18" spans="1:42" s="15" customFormat="1" x14ac:dyDescent="0.25">
      <c r="A18" s="47" t="s">
        <v>247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248</v>
      </c>
      <c r="J18" s="50" t="s">
        <v>297</v>
      </c>
      <c r="K18" s="51" t="s">
        <v>172</v>
      </c>
      <c r="L18" s="52" t="s">
        <v>249</v>
      </c>
      <c r="M18" s="52" t="s">
        <v>250</v>
      </c>
      <c r="N18" s="52" t="s">
        <v>251</v>
      </c>
      <c r="O18" s="40" t="s">
        <v>252</v>
      </c>
      <c r="P18" s="53" t="s">
        <v>1</v>
      </c>
      <c r="Q18" s="144" t="s">
        <v>253</v>
      </c>
      <c r="R18" s="145">
        <v>1931</v>
      </c>
      <c r="S18" s="41"/>
      <c r="T18" s="41" t="s">
        <v>77</v>
      </c>
      <c r="U18" s="146">
        <v>55</v>
      </c>
      <c r="V18" s="54" t="s">
        <v>254</v>
      </c>
      <c r="W18" s="41" t="s">
        <v>252</v>
      </c>
      <c r="X18" s="147">
        <v>97610000</v>
      </c>
      <c r="Y18" s="13"/>
      <c r="Z18" s="42">
        <v>13562424000191</v>
      </c>
      <c r="AA18" s="42"/>
      <c r="AB18" s="13"/>
      <c r="AC18" s="13"/>
      <c r="AD18" s="13"/>
      <c r="AE18" s="13"/>
      <c r="AF18" s="14"/>
      <c r="AG18" s="13"/>
      <c r="AH18" s="13"/>
      <c r="AI18" s="14" t="s">
        <v>79</v>
      </c>
      <c r="AJ18" s="13"/>
      <c r="AK18" s="13"/>
      <c r="AL18" s="13"/>
      <c r="AM18" s="13"/>
      <c r="AN18" s="55">
        <v>195</v>
      </c>
      <c r="AO18" s="55">
        <v>300.67829725035551</v>
      </c>
      <c r="AP18" s="15">
        <v>12</v>
      </c>
    </row>
    <row r="19" spans="1:42" s="15" customFormat="1" x14ac:dyDescent="0.25">
      <c r="A19" s="47" t="s">
        <v>255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256</v>
      </c>
      <c r="J19" s="50" t="s">
        <v>298</v>
      </c>
      <c r="K19" s="51" t="s">
        <v>123</v>
      </c>
      <c r="L19" s="52" t="s">
        <v>257</v>
      </c>
      <c r="M19" s="52" t="s">
        <v>258</v>
      </c>
      <c r="N19" s="52" t="s">
        <v>259</v>
      </c>
      <c r="O19" s="40" t="s">
        <v>260</v>
      </c>
      <c r="P19" s="53" t="s">
        <v>1</v>
      </c>
      <c r="Q19" s="144" t="s">
        <v>261</v>
      </c>
      <c r="R19" s="145">
        <v>370</v>
      </c>
      <c r="S19" s="41" t="s">
        <v>262</v>
      </c>
      <c r="T19" s="41" t="s">
        <v>77</v>
      </c>
      <c r="U19" s="146">
        <v>54</v>
      </c>
      <c r="V19" s="54" t="s">
        <v>263</v>
      </c>
      <c r="W19" s="41" t="s">
        <v>260</v>
      </c>
      <c r="X19" s="147">
        <v>99250000</v>
      </c>
      <c r="Y19" s="13"/>
      <c r="Z19" s="42">
        <v>14391839000102</v>
      </c>
      <c r="AA19" s="42"/>
      <c r="AB19" s="13"/>
      <c r="AC19" s="13"/>
      <c r="AD19" s="13"/>
      <c r="AE19" s="13"/>
      <c r="AF19" s="14"/>
      <c r="AG19" s="13"/>
      <c r="AH19" s="13"/>
      <c r="AI19" s="14" t="s">
        <v>79</v>
      </c>
      <c r="AJ19" s="13"/>
      <c r="AK19" s="13"/>
      <c r="AL19" s="13"/>
      <c r="AM19" s="13"/>
      <c r="AN19" s="55">
        <v>81</v>
      </c>
      <c r="AO19" s="55">
        <v>130.6303359954166</v>
      </c>
      <c r="AP19" s="15">
        <v>12</v>
      </c>
    </row>
    <row r="20" spans="1:42" s="15" customFormat="1" x14ac:dyDescent="0.25">
      <c r="A20" s="47" t="s">
        <v>264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265</v>
      </c>
      <c r="J20" s="50" t="s">
        <v>266</v>
      </c>
      <c r="K20" s="51" t="s">
        <v>195</v>
      </c>
      <c r="L20" s="52" t="s">
        <v>267</v>
      </c>
      <c r="M20" s="52" t="s">
        <v>268</v>
      </c>
      <c r="N20" s="52" t="s">
        <v>269</v>
      </c>
      <c r="O20" s="40" t="s">
        <v>270</v>
      </c>
      <c r="P20" s="53" t="s">
        <v>1</v>
      </c>
      <c r="Q20" s="144" t="s">
        <v>271</v>
      </c>
      <c r="R20" s="145">
        <v>317</v>
      </c>
      <c r="S20" s="41" t="s">
        <v>80</v>
      </c>
      <c r="T20" s="41" t="s">
        <v>77</v>
      </c>
      <c r="U20" s="146">
        <v>51</v>
      </c>
      <c r="V20" s="54" t="s">
        <v>272</v>
      </c>
      <c r="W20" s="41" t="s">
        <v>270</v>
      </c>
      <c r="X20" s="147">
        <v>96760000</v>
      </c>
      <c r="Y20" s="13"/>
      <c r="Z20" s="42">
        <v>18203680000106</v>
      </c>
      <c r="AA20" s="42"/>
      <c r="AB20" s="13"/>
      <c r="AC20" s="13"/>
      <c r="AD20" s="13"/>
      <c r="AE20" s="13"/>
      <c r="AF20" s="14"/>
      <c r="AG20" s="13"/>
      <c r="AH20" s="13"/>
      <c r="AI20" s="14" t="s">
        <v>79</v>
      </c>
      <c r="AJ20" s="13"/>
      <c r="AK20" s="13"/>
      <c r="AL20" s="13"/>
      <c r="AM20" s="13"/>
      <c r="AN20" s="55">
        <v>147</v>
      </c>
      <c r="AO20" s="55">
        <v>234.71658610360055</v>
      </c>
      <c r="AP20" s="15">
        <v>12</v>
      </c>
    </row>
  </sheetData>
  <dataValidations count="21">
    <dataValidation type="textLength" operator="lessThanOrEqual" allowBlank="1" showInputMessage="1" showErrorMessage="1" promptTitle="COMPLEMENTO" prompt="Informar o complemento do endereço._x000a_Tamanho: 15" sqref="S3:S20">
      <formula1>15</formula1>
    </dataValidation>
    <dataValidation type="textLength" operator="equal" allowBlank="1" showInputMessage="1" showErrorMessage="1" promptTitle="PROJETO" prompt="Informar o código do projeto com quatro dígitos._x000a_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3:AG20">
      <formula1>9</formula1>
    </dataValidation>
    <dataValidation type="textLength" operator="equal" allowBlank="1" showInputMessage="1" showErrorMessage="1" promptTitle="RECURSO" prompt="Informar o número do recurso com quatro dígitos._x000a_Tamanho: 4" sqref="AH3:AH20">
      <formula1>4</formula1>
    </dataValidation>
    <dataValidation type="textLength" operator="lessThanOrEqual" allowBlank="1" showInputMessage="1" showErrorMessage="1" promptTitle="SETOR GOVERNAMENTAL" prompt="Informar o setor governamental, com oito dígitos._x000a_Tamanho: 8" sqref="AF3:AF20">
      <formula1>8</formula1>
    </dataValidation>
    <dataValidation type="textLength" operator="lessThanOrEqual" allowBlank="1" showInputMessage="1" showErrorMessage="1" promptTitle="BANCO" prompt="Informar o código do banco._x000a_Tamanho: 3" sqref="AC3:AC20">
      <formula1>3</formula1>
    </dataValidation>
    <dataValidation type="textLength" operator="lessThanOrEqual" allowBlank="1" showInputMessage="1" showErrorMessage="1" promptTitle="PIS" prompt="Informar o PIS só com números._x000a_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3:Y20">
      <formula1>11</formula1>
    </dataValidation>
    <dataValidation type="textLength" operator="lessThanOrEqual" allowBlank="1" showInputMessage="1" showErrorMessage="1" promptTitle="CEP" prompt="Informar o CEP. Só números, sem hifen._x000a_Tamanho: 8" sqref="X3:X20">
      <formula1>8</formula1>
    </dataValidation>
    <dataValidation type="textLength" operator="lessThanOrEqual" allowBlank="1" showInputMessage="1" showErrorMessage="1" promptTitle="FONE" prompt="Informar o telefone._x000a_Tamanho: 8" sqref="V3:V20">
      <formula1>8</formula1>
    </dataValidation>
    <dataValidation type="textLength" operator="lessThanOrEqual" allowBlank="1" showInputMessage="1" showErrorMessage="1" promptTitle="DDD" prompt="Informar o DDD._x000a_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INSS" prompt="Informar o número do INSS só com números._x000a_Tamanho: 11" sqref="AB3:AB20">
      <formula1>11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_x000a_Tamanho: 4" sqref="AD3:AD20">
      <formula1>4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3:AE20">
      <formula1>15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3:R20">
      <formula1>5</formula1>
    </dataValidation>
    <dataValidation type="textLength" operator="lessThanOrEqual" allowBlank="1" showInputMessage="1" showErrorMessage="1" promptTitle="BAIRRO" prompt="Informar o Bairro._x000a_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2:O20">
      <formula1>0</formula1>
      <formula2>46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O42"/>
  <sheetViews>
    <sheetView topLeftCell="N1" zoomScale="70" zoomScaleNormal="70" workbookViewId="0">
      <pane ySplit="1" topLeftCell="A2" activePane="bottomLeft" state="frozen"/>
      <selection activeCell="N1" sqref="N1"/>
      <selection pane="bottomLeft" activeCell="Z1" sqref="Z1"/>
    </sheetView>
  </sheetViews>
  <sheetFormatPr defaultColWidth="32" defaultRowHeight="15" x14ac:dyDescent="0.2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6.7109375" style="13" bestFit="1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3.85546875" style="41" bestFit="1" customWidth="1"/>
    <col min="28" max="28" width="6.85546875" style="41" bestFit="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</row>
    <row r="3" spans="1:41" s="25" customFormat="1" x14ac:dyDescent="0.25">
      <c r="A3" s="21"/>
      <c r="B3" s="21"/>
      <c r="C3" s="22"/>
      <c r="D3" s="22"/>
      <c r="E3" s="23"/>
      <c r="F3" s="23"/>
      <c r="G3" s="24"/>
      <c r="H3" s="24"/>
      <c r="I3" s="46"/>
      <c r="J3" s="148"/>
      <c r="K3" s="148"/>
      <c r="L3" s="148"/>
      <c r="M3" s="148"/>
      <c r="N3" s="148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 x14ac:dyDescent="0.25"/>
    <row r="5" spans="1:41" s="15" customFormat="1" x14ac:dyDescent="0.25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50" t="s">
        <v>113</v>
      </c>
      <c r="K5" s="51" t="s">
        <v>123</v>
      </c>
      <c r="L5" s="52" t="s">
        <v>12</v>
      </c>
      <c r="M5" s="52" t="s">
        <v>114</v>
      </c>
      <c r="N5" s="52" t="s">
        <v>115</v>
      </c>
      <c r="O5" s="40" t="s">
        <v>116</v>
      </c>
      <c r="P5" s="53" t="s">
        <v>1</v>
      </c>
      <c r="Q5" s="160" t="s">
        <v>4</v>
      </c>
      <c r="R5" s="161">
        <v>75</v>
      </c>
      <c r="S5" s="41" t="s">
        <v>80</v>
      </c>
      <c r="T5" s="41" t="s">
        <v>117</v>
      </c>
      <c r="U5" s="162">
        <v>54</v>
      </c>
      <c r="V5" s="54" t="s">
        <v>16</v>
      </c>
      <c r="W5" s="41" t="s">
        <v>116</v>
      </c>
      <c r="X5" s="163">
        <v>99010005</v>
      </c>
      <c r="Y5" s="13"/>
      <c r="Z5" s="42">
        <v>17964902000140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241.5</v>
      </c>
      <c r="AO5" s="55">
        <v>385.36714467989833</v>
      </c>
    </row>
    <row r="6" spans="1:41" s="15" customFormat="1" x14ac:dyDescent="0.25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50" t="s">
        <v>300</v>
      </c>
      <c r="K6" s="51" t="s">
        <v>122</v>
      </c>
      <c r="L6" s="52" t="s">
        <v>13</v>
      </c>
      <c r="M6" s="52" t="s">
        <v>118</v>
      </c>
      <c r="N6" s="52" t="s">
        <v>119</v>
      </c>
      <c r="O6" s="40" t="s">
        <v>120</v>
      </c>
      <c r="P6" s="53" t="s">
        <v>1</v>
      </c>
      <c r="Q6" s="160" t="s">
        <v>5</v>
      </c>
      <c r="R6" s="161">
        <v>404</v>
      </c>
      <c r="S6" s="41" t="s">
        <v>80</v>
      </c>
      <c r="T6" s="41" t="s">
        <v>77</v>
      </c>
      <c r="U6" s="162">
        <v>53</v>
      </c>
      <c r="V6" s="54" t="s">
        <v>17</v>
      </c>
      <c r="W6" s="41" t="s">
        <v>120</v>
      </c>
      <c r="X6" s="163">
        <v>96020220</v>
      </c>
      <c r="Y6" s="13"/>
      <c r="Z6" s="42">
        <v>18257186000124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0</v>
      </c>
      <c r="AO6" s="55">
        <v>548.5362955643609</v>
      </c>
    </row>
    <row r="7" spans="1:41" s="15" customFormat="1" x14ac:dyDescent="0.25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26</v>
      </c>
      <c r="J7" s="50" t="s">
        <v>21</v>
      </c>
      <c r="K7" s="51" t="s">
        <v>122</v>
      </c>
      <c r="L7" s="52" t="s">
        <v>14</v>
      </c>
      <c r="M7" s="52" t="s">
        <v>22</v>
      </c>
      <c r="N7" s="52" t="s">
        <v>23</v>
      </c>
      <c r="O7" s="40" t="s">
        <v>24</v>
      </c>
      <c r="P7" s="53" t="s">
        <v>1</v>
      </c>
      <c r="Q7" s="160" t="s">
        <v>25</v>
      </c>
      <c r="R7" s="161">
        <v>5</v>
      </c>
      <c r="S7" s="41"/>
      <c r="T7" s="41" t="s">
        <v>77</v>
      </c>
      <c r="U7" s="162">
        <v>53</v>
      </c>
      <c r="V7" s="54" t="s">
        <v>18</v>
      </c>
      <c r="W7" s="41" t="s">
        <v>24</v>
      </c>
      <c r="X7" s="163">
        <v>96200380</v>
      </c>
      <c r="Y7" s="13"/>
      <c r="Z7" s="42">
        <v>14936932000155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138</v>
      </c>
      <c r="AO7" s="55">
        <v>413.18540050288988</v>
      </c>
    </row>
    <row r="8" spans="1:41" customFormat="1" x14ac:dyDescent="0.25"/>
    <row r="9" spans="1:41" s="15" customFormat="1" x14ac:dyDescent="0.25">
      <c r="A9" s="47" t="s">
        <v>273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274</v>
      </c>
      <c r="J9" s="50" t="s">
        <v>301</v>
      </c>
      <c r="K9" s="51" t="s">
        <v>123</v>
      </c>
      <c r="L9" s="52" t="s">
        <v>275</v>
      </c>
      <c r="M9" s="52" t="s">
        <v>276</v>
      </c>
      <c r="N9" s="52" t="s">
        <v>277</v>
      </c>
      <c r="O9" s="40" t="s">
        <v>278</v>
      </c>
      <c r="P9" s="53" t="s">
        <v>1</v>
      </c>
      <c r="Q9" s="160" t="s">
        <v>279</v>
      </c>
      <c r="R9" s="161">
        <v>1253</v>
      </c>
      <c r="S9" s="41" t="s">
        <v>280</v>
      </c>
      <c r="T9" s="41" t="s">
        <v>77</v>
      </c>
      <c r="U9" s="162">
        <v>54</v>
      </c>
      <c r="V9" s="54" t="s">
        <v>281</v>
      </c>
      <c r="W9" s="41" t="s">
        <v>278</v>
      </c>
      <c r="X9" s="163">
        <v>95020412</v>
      </c>
      <c r="Y9" s="13"/>
      <c r="Z9" s="42">
        <v>14327409000121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222</v>
      </c>
      <c r="AO9" s="55">
        <v>356.11504681335123</v>
      </c>
    </row>
    <row r="10" spans="1:41" x14ac:dyDescent="0.25">
      <c r="G10" s="18" t="s">
        <v>80</v>
      </c>
      <c r="P10" s="162"/>
    </row>
    <row r="11" spans="1:41" x14ac:dyDescent="0.25">
      <c r="G11" s="18" t="s">
        <v>80</v>
      </c>
      <c r="P11" s="162"/>
    </row>
    <row r="12" spans="1:41" s="20" customFormat="1" x14ac:dyDescent="0.25">
      <c r="A12" s="16"/>
      <c r="B12" s="16"/>
      <c r="C12" s="16"/>
      <c r="D12" s="17"/>
      <c r="E12" s="17"/>
      <c r="F12" s="17"/>
      <c r="G12" s="18" t="s">
        <v>80</v>
      </c>
      <c r="H12" s="18"/>
      <c r="I12" s="13"/>
      <c r="J12" s="14"/>
      <c r="K12" s="13"/>
      <c r="L12" s="14"/>
      <c r="M12" s="13"/>
      <c r="N12" s="13"/>
      <c r="O12" s="13"/>
      <c r="P12" s="162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 x14ac:dyDescent="0.25">
      <c r="A13" s="17"/>
      <c r="B13" s="16"/>
      <c r="C13" s="16"/>
      <c r="D13" s="17"/>
      <c r="E13" s="17"/>
      <c r="F13" s="17"/>
      <c r="G13" s="18" t="s">
        <v>80</v>
      </c>
      <c r="H13" s="18"/>
      <c r="I13" s="13"/>
      <c r="J13" s="14"/>
      <c r="K13" s="13"/>
      <c r="L13" s="14"/>
      <c r="M13" s="13"/>
      <c r="N13" s="13"/>
      <c r="O13" s="13"/>
      <c r="P13" s="162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 x14ac:dyDescent="0.25">
      <c r="A14" s="17"/>
      <c r="B14" s="16"/>
      <c r="C14" s="16"/>
      <c r="D14" s="17"/>
      <c r="E14" s="17"/>
      <c r="F14" s="17"/>
      <c r="G14" s="18" t="s">
        <v>80</v>
      </c>
      <c r="H14" s="18"/>
      <c r="I14" s="13"/>
      <c r="J14" s="14"/>
      <c r="K14" s="13"/>
      <c r="L14" s="14"/>
      <c r="M14" s="13"/>
      <c r="N14" s="13"/>
      <c r="O14" s="13"/>
      <c r="P14" s="162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 x14ac:dyDescent="0.25">
      <c r="A15" s="17"/>
      <c r="B15" s="16"/>
      <c r="C15" s="16"/>
      <c r="D15" s="17"/>
      <c r="E15" s="17"/>
      <c r="F15" s="17"/>
      <c r="G15" s="18" t="s">
        <v>80</v>
      </c>
      <c r="H15" s="18"/>
      <c r="I15" s="13"/>
      <c r="J15" s="14"/>
      <c r="K15" s="13"/>
      <c r="L15" s="14"/>
      <c r="M15" s="13"/>
      <c r="N15" s="13"/>
      <c r="O15" s="13"/>
      <c r="P15" s="162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 x14ac:dyDescent="0.25">
      <c r="A16" s="17"/>
      <c r="B16" s="16"/>
      <c r="C16" s="16"/>
      <c r="D16" s="17"/>
      <c r="E16" s="17"/>
      <c r="F16" s="17"/>
      <c r="G16" s="18" t="s">
        <v>80</v>
      </c>
      <c r="H16" s="18"/>
      <c r="I16" s="13"/>
      <c r="J16" s="14"/>
      <c r="K16" s="13"/>
      <c r="L16" s="14"/>
      <c r="M16" s="13"/>
      <c r="N16" s="13"/>
      <c r="O16" s="13"/>
      <c r="P16" s="162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 x14ac:dyDescent="0.25">
      <c r="A17" s="17"/>
      <c r="P17" s="162"/>
    </row>
    <row r="18" spans="1:16" x14ac:dyDescent="0.25">
      <c r="P18" s="162"/>
    </row>
    <row r="19" spans="1:16" x14ac:dyDescent="0.25">
      <c r="P19" s="162"/>
    </row>
    <row r="20" spans="1:16" x14ac:dyDescent="0.25">
      <c r="P20" s="162"/>
    </row>
    <row r="21" spans="1:16" x14ac:dyDescent="0.25">
      <c r="P21" s="162"/>
    </row>
    <row r="22" spans="1:16" x14ac:dyDescent="0.25">
      <c r="P22" s="162"/>
    </row>
    <row r="23" spans="1:16" x14ac:dyDescent="0.25">
      <c r="P23" s="162"/>
    </row>
    <row r="24" spans="1:16" x14ac:dyDescent="0.25">
      <c r="P24" s="162"/>
    </row>
    <row r="25" spans="1:16" x14ac:dyDescent="0.25">
      <c r="P25" s="162"/>
    </row>
    <row r="26" spans="1:16" x14ac:dyDescent="0.25">
      <c r="P26" s="162"/>
    </row>
    <row r="27" spans="1:16" x14ac:dyDescent="0.25">
      <c r="P27" s="162"/>
    </row>
    <row r="28" spans="1:16" x14ac:dyDescent="0.25">
      <c r="P28" s="162"/>
    </row>
    <row r="29" spans="1:16" x14ac:dyDescent="0.25">
      <c r="P29" s="162"/>
    </row>
    <row r="30" spans="1:16" x14ac:dyDescent="0.25">
      <c r="P30" s="162"/>
    </row>
    <row r="31" spans="1:16" x14ac:dyDescent="0.25">
      <c r="P31" s="162"/>
    </row>
    <row r="32" spans="1:16" x14ac:dyDescent="0.25">
      <c r="P32" s="162"/>
    </row>
    <row r="33" spans="16:16" x14ac:dyDescent="0.25">
      <c r="P33" s="162"/>
    </row>
    <row r="34" spans="16:16" x14ac:dyDescent="0.25">
      <c r="P34" s="162"/>
    </row>
    <row r="35" spans="16:16" x14ac:dyDescent="0.25">
      <c r="P35" s="162"/>
    </row>
    <row r="36" spans="16:16" x14ac:dyDescent="0.25">
      <c r="P36" s="162"/>
    </row>
    <row r="37" spans="16:16" x14ac:dyDescent="0.25">
      <c r="P37" s="162"/>
    </row>
    <row r="38" spans="16:16" x14ac:dyDescent="0.25">
      <c r="P38" s="162"/>
    </row>
    <row r="39" spans="16:16" x14ac:dyDescent="0.25">
      <c r="P39" s="162"/>
    </row>
    <row r="40" spans="16:16" x14ac:dyDescent="0.25">
      <c r="P40" s="162"/>
    </row>
    <row r="41" spans="16:16" x14ac:dyDescent="0.25">
      <c r="P41" s="162"/>
    </row>
    <row r="42" spans="16:16" x14ac:dyDescent="0.25">
      <c r="P42" s="162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_x000a_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_x000a_Tamanho: 4" sqref="P43:P65536 AD5:AD7 AD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_x000a_Tamanho: 11" sqref="AB5:AB7 N10:N65536 AB9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_x000a_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_x000a_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5:Y7 K10:K65536 Y9">
      <formula1>11</formula1>
    </dataValidation>
    <dataValidation type="textLength" operator="lessThanOrEqual" allowBlank="1" showInputMessage="1" showErrorMessage="1" promptTitle="PIS" prompt="Informar o PIS só com números._x000a_Tamanho: 11" sqref="Z5:AA7 M10:M65536 Z9:AA9">
      <formula1>11</formula1>
    </dataValidation>
    <dataValidation type="textLength" operator="lessThanOrEqual" allowBlank="1" showInputMessage="1" showErrorMessage="1" promptTitle="BANCO" prompt="Informar o código do banco._x000a_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_x000a_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_x000a_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_x000a_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_x000a_Correto: 00111222000133_x000a_Errado: 00.111.222/0001-33_x000a_Tamanho: 14" sqref="L10:L65536">
      <formula1>14</formula1>
    </dataValidation>
    <dataValidation type="textLength" operator="lessThanOrEqual" allowBlank="1" showInputMessage="1" showErrorMessage="1" promptTitle="COMPLEMENTO" prompt="Informar o complemento do endereço._x000a_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_x000a_Tamanho: 4" sqref="I10:I65536">
      <formula1>4</formula1>
    </dataValidation>
    <dataValidation type="textLength" operator="lessThanOrEqual" allowBlank="1" showInputMessage="1" showErrorMessage="1" promptTitle="BAIRRO" prompt="Informar o Bairro._x000a_Tamanho: 36" sqref="T5:T7 T9">
      <formula1>36</formula1>
    </dataValidation>
    <dataValidation type="textLength" operator="lessThanOrEqual" allowBlank="1" showInputMessage="1" showErrorMessage="1" promptTitle="FONE" prompt="Informar o telefone._x000a_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5" s="149" customFormat="1" x14ac:dyDescent="0.25"/>
    <row r="2" spans="2:15" s="149" customFormat="1" x14ac:dyDescent="0.25"/>
    <row r="3" spans="2:15" s="149" customFormat="1" ht="23.25" x14ac:dyDescent="0.25">
      <c r="D3" s="150" t="s">
        <v>0</v>
      </c>
    </row>
    <row r="4" spans="2:15" s="149" customFormat="1" ht="23.25" x14ac:dyDescent="0.25">
      <c r="D4" s="151" t="s">
        <v>374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2:15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5" s="149" customFormat="1" ht="23.25" x14ac:dyDescent="0.25">
      <c r="F6" s="151"/>
      <c r="G6" s="151"/>
      <c r="H6" s="151"/>
      <c r="I6" s="152"/>
      <c r="J6" s="151"/>
    </row>
    <row r="7" spans="2:15" s="149" customFormat="1" ht="23.25" x14ac:dyDescent="0.25">
      <c r="F7" s="151"/>
      <c r="G7" s="151"/>
      <c r="H7" s="151"/>
      <c r="I7" s="152"/>
      <c r="J7" s="152"/>
    </row>
    <row r="8" spans="2:15" s="149" customFormat="1" x14ac:dyDescent="0.25"/>
    <row r="9" spans="2:15" s="149" customFormat="1" x14ac:dyDescent="0.25"/>
    <row r="10" spans="2:15" s="149" customFormat="1" x14ac:dyDescent="0.25"/>
    <row r="11" spans="2:15" s="149" customFormat="1" ht="28.5" x14ac:dyDescent="0.45">
      <c r="B11" s="392" t="s">
        <v>121</v>
      </c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</row>
    <row r="12" spans="2:15" s="149" customFormat="1" x14ac:dyDescent="0.25"/>
    <row r="13" spans="2:15" s="149" customFormat="1" x14ac:dyDescent="0.25"/>
    <row r="14" spans="2:15" s="149" customFormat="1" x14ac:dyDescent="0.25">
      <c r="D14" s="393" t="s">
        <v>15</v>
      </c>
      <c r="E14" s="393"/>
      <c r="F14" s="393"/>
      <c r="G14" s="393"/>
      <c r="H14" s="393"/>
      <c r="I14" s="393"/>
      <c r="J14" s="393"/>
      <c r="K14" s="393"/>
      <c r="L14" s="393"/>
    </row>
    <row r="15" spans="2:15" s="149" customFormat="1" x14ac:dyDescent="0.25">
      <c r="D15" s="393"/>
      <c r="E15" s="393"/>
      <c r="F15" s="393"/>
      <c r="G15" s="393"/>
      <c r="H15" s="393"/>
      <c r="I15" s="393"/>
      <c r="J15" s="393"/>
      <c r="K15" s="393"/>
      <c r="L15" s="393"/>
    </row>
    <row r="16" spans="2:15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2020-08-19T14:33:45Z</dcterms:modified>
</cp:coreProperties>
</file>