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8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0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<sst xmlns="http://schemas.openxmlformats.org/spreadsheetml/2006/main" count="789" uniqueCount="453">
  <si>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</si>
  <si>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</si>
  <si>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</si>
  <si>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</si>
  <si>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</si>
  <si>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</si>
  <si>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</si>
  <si>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</si>
  <si>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</si>
  <si>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</si>
  <si>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</si>
  <si>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</si>
  <si>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</si>
  <si>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</si>
  <si>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</si>
  <si>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</si>
  <si>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</si>
  <si>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</si>
  <si>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</si>
  <si>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</si>
  <si>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</si>
  <si>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</si>
  <si>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</si>
  <si>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</si>
  <si>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</si>
  <si>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</si>
  <si>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</si>
  <si>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</si>
  <si>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</si>
  <si>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</si>
  <si>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</si>
  <si>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</si>
  <si>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</si>
  <si>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</si>
  <si>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</si>
  <si>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</si>
  <si>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</si>
  <si>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</si>
  <si>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</si>
  <si>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</si>
  <si>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</si>
  <si>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</si>
  <si>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</si>
  <si>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</si>
  <si>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</si>
  <si>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</si>
  <si>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</si>
  <si>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</si>
  <si>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</si>
  <si>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</si>
  <si>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</si>
  <si>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</si>
  <si>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</si>
  <si>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</si>
  <si>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</si>
  <si>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</si>
  <si>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</si>
  <si>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</si>
  <si>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</si>
  <si>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</si>
  <si>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</si>
  <si>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</si>
  <si>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</si>
  <si>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</si>
  <si>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</si>
  <si>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</si>
  <si>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</si>
  <si>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</si>
  <si>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</si>
  <si>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</si>
  <si>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</si>
  <si>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</si>
  <si>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</si>
  <si>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</si>
  <si>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</si>
  <si>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</si>
  <si>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</si>
  <si>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</si>
  <si>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</si>
  <si>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</si>
  <si>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</si>
  <si>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</si>
  <si>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</si>
  <si>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</si>
  <si>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</si>
  <si>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</si>
  <si>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</si>
  <si>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</si>
  <si>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</si>
  <si>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</si>
  <si>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</si>
  <si>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</si>
  <si>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</si>
  <si>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</si>
  <si>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</si>
  <si>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</si>
  <si>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</si>
  <si>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</si>
  <si>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</si>
  <si>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</si>
  <si>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</si>
  <si>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</si>
  <si>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</si>
  <si>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</si>
  <si>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</si>
  <si>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</si>
  <si>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</si>
  <si>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</si>
  <si>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</si>
  <si>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</si>
  <si>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</si>
  <si>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</si>
  <si>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</si>
  <si>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</si>
  <si>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</si>
  <si>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</si>
  <si>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</si>
  <si>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</si>
  <si>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</si>
  <si>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</si>
  <si>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</si>
  <si>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</si>
  <si>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</si>
  <si>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</si>
  <si>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</si>
  <si>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</si>
  <si>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</si>
  <si>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</si>
  <si>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</si>
  <si>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</si>
  <si>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</si>
  <si>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</si>
  <si>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</si>
  <si>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</si>
  <si>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</si>
  <si>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</si>
  <si>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</si>
  <si>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</si>
  <si>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</si>
  <si>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</si>
  <si>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</si>
  <si>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</si>
  <si>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</si>
  <si>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</si>
  <si>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</si>
  <si>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</si>
  <si>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</si>
  <si>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</si>
  <si>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</si>
  <si>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</si>
  <si>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</si>
  <si>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</si>
  <si>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</si>
  <si>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</si>
  <si>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</si>
  <si>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</si>
  <si>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</si>
  <si>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</si>
  <si>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</si>
  <si>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</si>
  <si>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</si>
  <si>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</si>
  <si>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</si>
  <si>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</si>
  <si>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</si>
  <si>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</si>
  <si>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</si>
  <si>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</si>
  <si>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</si>
  <si>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</si>
  <si>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</si>
  <si>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</si>
  <si>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</si>
  <si>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</si>
  <si>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</si>
  <si>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</si>
  <si>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</si>
  <si>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</si>
  <si>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</si>
  <si>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</si>
  <si>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</si>
  <si>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</si>
  <si>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</si>
  <si>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</si>
  <si>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</si>
  <si>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</si>
  <si>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</si>
  <si>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</si>
  <si>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</si>
  <si>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</si>
  <si>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</si>
  <si>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</si>
  <si>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</si>
  <si>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</si>
  <si>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</si>
  <si>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</si>
  <si>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</si>
  <si>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</si>
  <si>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</si>
  <si>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</si>
  <si>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</si>
  <si>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</si>
  <si>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</si>
  <si>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</si>
  <si>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</si>
  <si>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</si>
  <si>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</si>
  <si>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</si>
  <si>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</si>
  <si>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</si>
  <si>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</si>
  <si>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</si>
  <si>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</si>
  <si>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</si>
  <si>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</si>
  <si>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</si>
  <si>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</si>
  <si>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</si>
  <si>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</si>
  <si>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</si>
  <si>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</si>
  <si>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</si>
  <si>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</si>
  <si>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</si>
  <si>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</si>
  <si>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</si>
  <si>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</si>
  <si>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</si>
  <si>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</si>
  <si>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</si>
  <si>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</si>
  <si>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</si>
  <si>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</si>
  <si>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</si>
  <si>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</si>
  <si>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</si>
  <si>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</si>
  <si>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</si>
  <si>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</si>
  <si>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</si>
  <si>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</si>
  <si>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</si>
  <si>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</si>
  <si>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</si>
  <si>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</si>
  <si>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</si>
  <si>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</si>
  <si>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</si>
  <si>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</si>
  <si>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</si>
  <si>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</si>
  <si>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</si>
  <si>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</si>
  <si>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</si>
  <si>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</si>
  <si>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</si>
  <si>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</si>
  <si>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</si>
  <si>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</si>
  <si>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</si>
  <si>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</si>
  <si>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</si>
  <si>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</si>
  <si>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</si>
  <si>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</si>
  <si>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</si>
  <si>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</si>
  <si>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</si>
  <si>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</si>
  <si>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</si>
  <si>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</si>
  <si>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</si>
  <si>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</si>
  <si>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</si>
  <si>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</si>
  <si>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</si>
  <si>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</si>
  <si>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</si>
  <si>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</si>
  <si>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</si>
  <si>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</si>
  <si>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</si>
  <si>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</si>
  <si>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</si>
  <si>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</si>
  <si>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</si>
  <si>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</si>
  <si>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</si>
  <si>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</si>
  <si>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</si>
  <si>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</si>
  <si>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</si>
  <si>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</si>
  <si>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</si>
  <si>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</si>
  <si>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</si>
  <si>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</si>
  <si>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</si>
  <si>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</si>
  <si>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</si>
  <si>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</si>
  <si>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</si>
  <si>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</si>
  <si>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</si>
  <si>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</si>
  <si>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</si>
  <si>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</si>
  <si>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</si>
  <si>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</si>
  <si>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</si>
  <si>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</si>
  <si>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</si>
  <si>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</si>
  <si>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</si>
  <si>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</si>
  <si>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</si>
  <si>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</si>
  <si>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</si>
  <si>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</si>
  <si>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</si>
  <si>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</si>
  <si>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</si>
  <si>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</si>
  <si>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</si>
  <si>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</si>
  <si>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</si>
  <si>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</si>
  <si>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</si>
  <si>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</si>
  <si>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</si>
  <si>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</si>
  <si>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</si>
  <si>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</si>
  <si>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</si>
  <si>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</si>
  <si>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</si>
  <si>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</si>
  <si>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</si>
  <si>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</si>
  <si>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</si>
  <si>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</si>
  <si>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</si>
  <si>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</si>
  <si>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</si>
  <si>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</si>
  <si>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2. Recursos próprios a serem alocados no Fundo :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</si>
  <si>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</si>
  <si>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</si>
  <si>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</si>
  <si>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</si>
  <si>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</si>
  <si>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</si>
  <si>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</si>
  <si>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</si>
  <si>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</si>
  <si>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</si>
  <si>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</si>
  <si>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</si>
  <si>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</si>
  <si>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</si>
  <si>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</si>
  <si>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</si>
  <si>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</si>
  <si>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</si>
  <si>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</si>
  <si>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</si>
  <si>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</si>
  <si>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</si>
  <si>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</si>
  <si>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</si>
  <si>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</si>
  <si>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</si>
  <si>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</si>
  <si>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</si>
  <si>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</si>
  <si>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</si>
  <si>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</si>
  <si>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</si>
  <si>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</si>
  <si>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</si>
  <si>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</si>
  <si>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</si>
  <si>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</si>
  <si>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</si>
  <si>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</si>
  <si>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</si>
  <si>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</si>
  <si>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</si>
  <si>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</si>
  <si>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</si>
  <si>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</si>
  <si>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</si>
  <si>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</si>
  <si>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</si>
  <si>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</si>
  <si>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</si>
  <si>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</si>
  <si>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</si>
  <si>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</si>
  <si>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</si>
  <si>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</si>
  <si>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</si>
  <si>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</si>
  <si>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</si>
  <si>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</si>
  <si>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</si>
  <si>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</si>
  <si>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</si>
  <si>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</si>
  <si>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</si>
  <si>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</si>
  <si>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</si>
  <si>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</si>
  <si>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</si>
  <si>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</si>
  <si>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</si>
  <si>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</si>
  <si>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</si>
  <si>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</si>
  <si>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</si>
  <si>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</si>
  <si>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</si>
  <si>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</si>
  <si>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</si>
  <si>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</si>
  <si>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</si>
  <si>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</si>
  <si>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</si>
  <si>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</si>
  <si>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</si>
  <si>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</si>
  <si>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</si>
  <si>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</si>
  <si>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</si>
  <si>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</si>
  <si>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</si>
  <si>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</si>
  <si>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</si>
  <si>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</si>
  <si>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</si>
  <si>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</si>
  <si>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</si>
  <si>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</si>
  <si>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</si>
  <si>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</si>
  <si>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</si>
  <si>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</si>
  <si>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</si>
  <si>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</si>
  <si>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</si>
  <si>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</si>
  <si>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1. Valor  Piso Média Complexidade - CREAS</t>
  </si>
  <si>
    <t>3. Total dos recursos do Fundo Municipal para o exercício (SOMA itens 1 + 2)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</si>
</sst>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35902336"/>
        <c:axId val="135903872"/>
      </c:barChart>
      <c:catAx>
        <c:axId val="135902336"/>
        <c:scaling>
          <c:orientation val="minMax"/>
        </c:scaling>
        <c:axPos val="b"/>
        <c:tickLblPos val="nextTo"/>
        <c:crossAx val="135903872"/>
        <c:crosses val="autoZero"/>
        <c:auto val="1"/>
        <c:lblAlgn val="ctr"/>
        <c:lblOffset val="100"/>
      </c:catAx>
      <c:valAx>
        <c:axId val="135903872"/>
        <c:scaling>
          <c:orientation val="minMax"/>
        </c:scaling>
        <c:axPos val="l"/>
        <c:majorGridlines/>
        <c:tickLblPos val="nextTo"/>
        <c:crossAx val="13590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69</xdr:row>
      <xdr:rowOff>5079</xdr:rowOff>
    </xdr:from>
    <xdr:to>
      <xdr:col>11</xdr:col>
      <xdr:colOff>564174</xdr:colOff>
      <xdr:row>71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236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440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441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44617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440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441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44617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tabSelected="1" topLeftCell="A46" workbookViewId="0">
      <selection activeCell="B53" sqref="B53:I53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449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São Francisco de Assis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87.896.882/0001-01</v>
      </c>
      <c r="D7" s="342"/>
      <c r="E7" s="178" t="s">
        <v>32</v>
      </c>
      <c r="F7" s="270" t="str">
        <f>VLOOKUP(B6,bdcreas!1:1048576,13,FALSE)</f>
        <v>Rua João Moreira 1707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97610-000</v>
      </c>
      <c r="D8" s="279"/>
      <c r="E8" s="179" t="s">
        <v>34</v>
      </c>
      <c r="F8" s="278" t="str">
        <f>VLOOKUP(B6,bdcreas!1:1048576,12,FALSE)</f>
        <v>55 - 3252-1414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pmadmin@bol.com.br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>PAULO RENATO CORTELINI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55 - 3252-1414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426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425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13562424000191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55 - 32521200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Rua Gabriel Machado, n° 1931</v>
      </c>
      <c r="D23" s="338"/>
      <c r="E23" s="338"/>
      <c r="F23" s="338"/>
      <c r="G23" s="339"/>
      <c r="H23" s="168" t="s">
        <v>33</v>
      </c>
      <c r="I23" s="204">
        <f>VLOOKUP(B6,bdcreas!A:X,24,0)</f>
        <v>97610000</v>
      </c>
      <c r="J23" s="309"/>
    </row>
    <row r="24" spans="2:10" ht="15.75" thickBot="1">
      <c r="B24" s="169" t="s">
        <v>34</v>
      </c>
      <c r="C24" s="299" t="str">
        <f>VLOOKUP(B6,bdcreas!A:V,22,0)</f>
        <v>55 - 32521200</v>
      </c>
      <c r="D24" s="336"/>
      <c r="E24" s="181" t="s">
        <v>35</v>
      </c>
      <c r="F24" s="344" t="str">
        <f>VLOOKUP(B6,bdcreas!A:AE,31,0)</f>
        <v>cmasaofrancisco@hotmail.com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10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10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10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10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</row>
    <row r="41" spans="2:10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10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10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10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10" ht="38.25" customHeight="1" thickBot="1">
      <c r="B45" s="61">
        <v>5</v>
      </c>
      <c r="C45" s="323" t="s">
        <v>448</v>
      </c>
      <c r="D45" s="324"/>
      <c r="E45" s="324"/>
      <c r="F45" s="324"/>
      <c r="G45" s="324"/>
      <c r="H45" s="324"/>
      <c r="I45" s="325"/>
      <c r="J45" s="55"/>
    </row>
    <row r="46" spans="2:10" ht="32.25" customHeight="1" thickBot="1">
      <c r="B46" s="227" t="s">
        <v>450</v>
      </c>
      <c r="C46" s="228"/>
      <c r="D46" s="228"/>
      <c r="E46" s="228"/>
      <c r="F46" s="228"/>
      <c r="G46" s="228"/>
      <c r="H46" s="228"/>
      <c r="I46" s="228"/>
      <c r="J46" s="229"/>
    </row>
    <row r="47" spans="2:10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54" t="s">
        <v>451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2" ht="15" customHeight="1">
      <c r="B52" s="246" t="s">
        <v>345</v>
      </c>
      <c r="C52" s="247"/>
      <c r="D52" s="247"/>
      <c r="E52" s="247"/>
      <c r="F52" s="247"/>
      <c r="G52" s="247"/>
      <c r="H52" s="247"/>
      <c r="I52" s="248"/>
      <c r="J52" s="63"/>
    </row>
    <row r="53" spans="2:12" ht="15" customHeight="1" thickBot="1">
      <c r="B53" s="249" t="s">
        <v>452</v>
      </c>
      <c r="C53" s="250"/>
      <c r="D53" s="250"/>
      <c r="E53" s="250"/>
      <c r="F53" s="250"/>
      <c r="G53" s="250"/>
      <c r="H53" s="250"/>
      <c r="I53" s="251"/>
      <c r="J53" s="64"/>
    </row>
    <row r="54" spans="2:12" ht="15" customHeight="1" thickBot="1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>
      <c r="B55" s="257" t="s">
        <v>26</v>
      </c>
      <c r="C55" s="258"/>
      <c r="D55" s="258"/>
      <c r="E55" s="258"/>
      <c r="F55" s="258"/>
      <c r="G55" s="258"/>
      <c r="H55" s="258"/>
      <c r="I55" s="258"/>
      <c r="J55" s="259"/>
    </row>
    <row r="56" spans="2:12" ht="15" customHeight="1">
      <c r="B56" s="260"/>
      <c r="C56" s="261"/>
      <c r="D56" s="261"/>
      <c r="E56" s="261"/>
      <c r="F56" s="261"/>
      <c r="G56" s="261"/>
      <c r="H56" s="261"/>
      <c r="I56" s="261"/>
      <c r="J56" s="262"/>
    </row>
    <row r="57" spans="2:12" ht="15" customHeight="1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>
      <c r="B58" s="36" t="s">
        <v>47</v>
      </c>
      <c r="C58" s="74">
        <f ca="1">TODAY()</f>
        <v>44617</v>
      </c>
      <c r="D58" s="6"/>
      <c r="E58" s="6"/>
      <c r="F58" s="6"/>
      <c r="G58" s="6"/>
      <c r="H58" s="6"/>
      <c r="I58" s="6"/>
      <c r="J58" s="35"/>
    </row>
    <row r="59" spans="2:12" ht="15" customHeight="1">
      <c r="B59" s="7"/>
      <c r="C59" s="6"/>
      <c r="D59" s="6"/>
      <c r="E59" s="6"/>
      <c r="F59" s="263"/>
      <c r="G59" s="263"/>
      <c r="H59" s="263"/>
      <c r="I59" s="263"/>
      <c r="J59" s="264"/>
    </row>
    <row r="60" spans="2:12" s="6" customFormat="1" ht="15.75" customHeight="1">
      <c r="B60" s="7"/>
      <c r="F60" s="252" t="str">
        <f>VLOOKUP(B6,bdcreas!1:1048576,10,FALSE)</f>
        <v>PAULO RENATO CORTELINI</v>
      </c>
      <c r="G60" s="252"/>
      <c r="H60" s="252"/>
      <c r="I60" s="252"/>
      <c r="J60" s="253"/>
    </row>
    <row r="61" spans="2:12" ht="28.5" customHeight="1" thickBot="1">
      <c r="B61" s="5"/>
      <c r="C61" s="4"/>
      <c r="D61" s="4"/>
      <c r="E61" s="4"/>
      <c r="F61" s="4"/>
      <c r="G61" s="4"/>
      <c r="H61" s="4"/>
      <c r="I61" s="4"/>
      <c r="J61" s="3"/>
      <c r="L61" s="58"/>
    </row>
    <row r="62" spans="2:12" ht="9" customHeight="1"/>
    <row r="63" spans="2:12" ht="28.5" customHeight="1"/>
    <row r="64" spans="2:12" ht="28.5" customHeight="1"/>
    <row r="65" ht="28.5" customHeight="1"/>
    <row r="66" ht="9" customHeight="1"/>
    <row r="67" ht="14.45" customHeight="1"/>
  </sheetData>
  <mergeCells count="50"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5:J56"/>
    <mergeCell ref="F59:J59"/>
    <mergeCell ref="F60:J60"/>
    <mergeCell ref="B52:I52"/>
    <mergeCell ref="B53:I53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365</v>
      </c>
      <c r="AA2" s="37" t="s">
        <v>364</v>
      </c>
      <c r="AB2" s="37" t="s">
        <v>384</v>
      </c>
      <c r="AC2" s="37" t="s">
        <v>385</v>
      </c>
      <c r="AD2" s="37" t="s">
        <v>386</v>
      </c>
      <c r="AE2" s="37" t="s">
        <v>387</v>
      </c>
      <c r="AF2" s="37" t="s">
        <v>406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346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366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388</v>
      </c>
      <c r="AF3" s="164" t="s">
        <v>407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347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367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389</v>
      </c>
      <c r="AF4" s="164" t="s">
        <v>408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348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368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390</v>
      </c>
      <c r="AF5" s="164" t="s">
        <v>409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349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369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391</v>
      </c>
      <c r="AF6" s="171" t="s">
        <v>410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350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370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392</v>
      </c>
      <c r="AF7" s="164" t="s">
        <v>411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351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371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393</v>
      </c>
      <c r="AF8" s="164" t="s">
        <v>412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352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372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394</v>
      </c>
      <c r="AF9" s="164" t="s">
        <v>413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353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373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395</v>
      </c>
      <c r="AF10" s="164" t="s">
        <v>414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354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374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396</v>
      </c>
      <c r="AF11" s="164" t="s">
        <v>415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355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375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397</v>
      </c>
      <c r="AF12" s="172" t="s">
        <v>416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356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376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398</v>
      </c>
      <c r="AF13" s="164" t="s">
        <v>417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357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377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399</v>
      </c>
      <c r="AF14" s="171" t="s">
        <v>418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358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378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400</v>
      </c>
      <c r="AF15" s="173" t="s">
        <v>419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359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379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401</v>
      </c>
      <c r="AF16" s="164" t="s">
        <v>420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360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380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402</v>
      </c>
      <c r="AF17" s="164" t="s">
        <v>421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361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381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403</v>
      </c>
      <c r="AF18" s="172" t="s">
        <v>422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362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382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404</v>
      </c>
      <c r="AF19" s="164" t="s">
        <v>423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363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383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405</v>
      </c>
      <c r="AF20" s="164" t="s">
        <v>424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406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384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427</v>
      </c>
      <c r="AB2" s="37" t="s">
        <v>445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436</v>
      </c>
      <c r="K5" s="183" t="s">
        <v>432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428</v>
      </c>
      <c r="AB5" s="190" t="s">
        <v>442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437</v>
      </c>
      <c r="K6" s="183" t="s">
        <v>433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429</v>
      </c>
      <c r="AB6" s="190" t="s">
        <v>443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438</v>
      </c>
      <c r="K7" s="183" t="s">
        <v>434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430</v>
      </c>
      <c r="AB7" s="190" t="s">
        <v>444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439</v>
      </c>
      <c r="K9" s="183" t="s">
        <v>435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431</v>
      </c>
      <c r="AB9" s="190" t="s">
        <v>446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2022-02-25T12:02:00Z</dcterms:modified>
</cp:coreProperties>
</file>