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/>
  <bookViews>
    <workbookView xWindow="0" yWindow="0" windowWidth="14610" windowHeight="6975" tabRatio="844"/>
  </bookViews>
  <sheets>
    <sheet name="1.Parâmetros" sheetId="1" r:id="rId1"/>
    <sheet name="2.Necessidades - 1º Semestre" sheetId="2" r:id="rId2"/>
    <sheet name="2.Necessidades - 2º Semestre" sheetId="6" r:id="rId3"/>
    <sheet name="3.R$ Solicitado ao PróSocial" sheetId="3" r:id="rId4"/>
    <sheet name="4. R$ Contrapartida da Entidade" sheetId="4" r:id="rId5"/>
    <sheet name="5. Descrição das Rubricas" sheetId="5" r:id="rId6"/>
  </sheets>
  <definedNames>
    <definedName name="_xlnm.Print_Area" localSheetId="0">'1.Parâmetros'!$A$1:$B$15</definedName>
    <definedName name="_xlnm.Print_Area" localSheetId="1">'2.Necessidades - 1º Semestre'!$A$1:$S$72</definedName>
    <definedName name="_xlnm.Print_Area" localSheetId="2">'2.Necessidades - 2º Semestre'!$A$1:$S$72</definedName>
    <definedName name="_xlnm.Print_Area" localSheetId="3">'3.R$ Solicitado ao PróSocial'!$A$1:$P$24</definedName>
    <definedName name="CódConta" localSheetId="2">#REF!</definedName>
    <definedName name="CódConta">#REF!</definedName>
    <definedName name="Fornecedores" localSheetId="2">#REF!</definedName>
    <definedName name="Fornecedores">#REF!</definedName>
    <definedName name="Necessidades" localSheetId="2">#REF!</definedName>
    <definedName name="Necessidades">#REF!</definedName>
    <definedName name="PA">'3.R$ Solicitado ao PróSocial'!$A$11:$O$25</definedName>
    <definedName name="PlanoContas">'5. Descrição das Rubricas'!$A$1:$B$19</definedName>
  </definedNames>
  <calcPr calcId="124519"/>
</workbook>
</file>

<file path=xl/calcChain.xml><?xml version="1.0" encoding="utf-8"?>
<calcChain xmlns="http://schemas.openxmlformats.org/spreadsheetml/2006/main">
  <c r="B12" i="2"/>
  <c r="C12" i="6"/>
  <c r="R12" i="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7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52"/>
  <c r="A1" i="6" l="1"/>
  <c r="A1" i="2"/>
  <c r="A5" i="4"/>
  <c r="A5" i="3"/>
  <c r="A5" i="6"/>
  <c r="A5" i="2"/>
  <c r="A4"/>
  <c r="D12" i="6"/>
  <c r="D39"/>
  <c r="E72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13"/>
  <c r="A14"/>
  <c r="D14"/>
  <c r="E14"/>
  <c r="I14" s="1"/>
  <c r="A15"/>
  <c r="D15"/>
  <c r="E15"/>
  <c r="A16"/>
  <c r="D16"/>
  <c r="E16"/>
  <c r="A17"/>
  <c r="D17"/>
  <c r="E17"/>
  <c r="A18"/>
  <c r="D18"/>
  <c r="E18"/>
  <c r="A19"/>
  <c r="D19"/>
  <c r="E19"/>
  <c r="A20"/>
  <c r="D20"/>
  <c r="E20"/>
  <c r="A21"/>
  <c r="D21"/>
  <c r="E21"/>
  <c r="A22"/>
  <c r="D22"/>
  <c r="E22"/>
  <c r="A23"/>
  <c r="D23"/>
  <c r="E23"/>
  <c r="A24"/>
  <c r="D24"/>
  <c r="E24"/>
  <c r="A25"/>
  <c r="D25"/>
  <c r="E25"/>
  <c r="A26"/>
  <c r="D26"/>
  <c r="E26"/>
  <c r="A27"/>
  <c r="D27"/>
  <c r="E27"/>
  <c r="A28"/>
  <c r="D28"/>
  <c r="E28"/>
  <c r="A29"/>
  <c r="D29"/>
  <c r="E29"/>
  <c r="A30"/>
  <c r="D30"/>
  <c r="E30"/>
  <c r="A31"/>
  <c r="D31"/>
  <c r="E31"/>
  <c r="A32"/>
  <c r="D32"/>
  <c r="E32"/>
  <c r="A33"/>
  <c r="D33"/>
  <c r="E33"/>
  <c r="A34"/>
  <c r="D34"/>
  <c r="E34"/>
  <c r="A35"/>
  <c r="D35"/>
  <c r="E35"/>
  <c r="A36"/>
  <c r="D36"/>
  <c r="E36"/>
  <c r="A37"/>
  <c r="D37"/>
  <c r="E37"/>
  <c r="A38"/>
  <c r="D38"/>
  <c r="E38"/>
  <c r="A39"/>
  <c r="E39"/>
  <c r="A40"/>
  <c r="D40"/>
  <c r="E40"/>
  <c r="A41"/>
  <c r="D41"/>
  <c r="E41"/>
  <c r="A42"/>
  <c r="D42"/>
  <c r="E42"/>
  <c r="A43"/>
  <c r="D43"/>
  <c r="E43"/>
  <c r="A44"/>
  <c r="D44"/>
  <c r="E44"/>
  <c r="A45"/>
  <c r="D45"/>
  <c r="E45"/>
  <c r="A46"/>
  <c r="D46"/>
  <c r="E46"/>
  <c r="A47"/>
  <c r="D47"/>
  <c r="E47"/>
  <c r="A48"/>
  <c r="D48"/>
  <c r="E48"/>
  <c r="A49"/>
  <c r="D49"/>
  <c r="E49"/>
  <c r="A50"/>
  <c r="D50"/>
  <c r="E50"/>
  <c r="A51"/>
  <c r="D51"/>
  <c r="E51"/>
  <c r="A52"/>
  <c r="D52"/>
  <c r="E52"/>
  <c r="A53"/>
  <c r="D53"/>
  <c r="E53"/>
  <c r="A54"/>
  <c r="D54"/>
  <c r="E54"/>
  <c r="A55"/>
  <c r="D55"/>
  <c r="E55"/>
  <c r="A56"/>
  <c r="D56"/>
  <c r="E56"/>
  <c r="A57"/>
  <c r="D57"/>
  <c r="E57"/>
  <c r="A58"/>
  <c r="D58"/>
  <c r="E58"/>
  <c r="A59"/>
  <c r="D59"/>
  <c r="E59"/>
  <c r="A60"/>
  <c r="D60"/>
  <c r="E60"/>
  <c r="A61"/>
  <c r="D61"/>
  <c r="E61"/>
  <c r="A62"/>
  <c r="D62"/>
  <c r="E62"/>
  <c r="A63"/>
  <c r="D63"/>
  <c r="E63"/>
  <c r="A64"/>
  <c r="D64"/>
  <c r="E64"/>
  <c r="A65"/>
  <c r="D65"/>
  <c r="E65"/>
  <c r="A66"/>
  <c r="D66"/>
  <c r="E66"/>
  <c r="A67"/>
  <c r="D67"/>
  <c r="E67"/>
  <c r="A68"/>
  <c r="D68"/>
  <c r="E68"/>
  <c r="A69"/>
  <c r="D69"/>
  <c r="E69"/>
  <c r="A70"/>
  <c r="D70"/>
  <c r="E70"/>
  <c r="A71"/>
  <c r="D71"/>
  <c r="E71"/>
  <c r="A72"/>
  <c r="D72"/>
  <c r="E13"/>
  <c r="D13"/>
  <c r="A13"/>
  <c r="E12"/>
  <c r="A12"/>
  <c r="A4"/>
  <c r="B21" i="5"/>
  <c r="B18" i="4" s="1"/>
  <c r="B20" i="5"/>
  <c r="B30" i="2" s="1"/>
  <c r="B30" i="6" s="1"/>
  <c r="B19" i="5"/>
  <c r="B29" i="2" s="1"/>
  <c r="B29" i="6" s="1"/>
  <c r="B13" i="2"/>
  <c r="B13" i="6" s="1"/>
  <c r="B14" i="2"/>
  <c r="B14" i="6" s="1"/>
  <c r="B15" i="2"/>
  <c r="B15" i="6" s="1"/>
  <c r="B16" i="2"/>
  <c r="B16" i="6" s="1"/>
  <c r="B17" i="2"/>
  <c r="B17" i="6" s="1"/>
  <c r="B18" i="2"/>
  <c r="B18" i="6" s="1"/>
  <c r="B19" i="2"/>
  <c r="B19" i="6" s="1"/>
  <c r="B20" i="2"/>
  <c r="B20" i="6" s="1"/>
  <c r="B21" i="2"/>
  <c r="B21" i="6" s="1"/>
  <c r="B22" i="2"/>
  <c r="B22" i="6" s="1"/>
  <c r="B23" i="2"/>
  <c r="B23" i="6" s="1"/>
  <c r="B24" i="2"/>
  <c r="B24" i="6" s="1"/>
  <c r="B25" i="2"/>
  <c r="B25" i="6" s="1"/>
  <c r="B26" i="2"/>
  <c r="B26" i="6" s="1"/>
  <c r="B27" i="2"/>
  <c r="B27" i="6" s="1"/>
  <c r="B28" i="2"/>
  <c r="B28" i="6" s="1"/>
  <c r="B31" i="2"/>
  <c r="B31" i="6" s="1"/>
  <c r="B32" i="2"/>
  <c r="B32" i="6" s="1"/>
  <c r="B33" i="2"/>
  <c r="B33" i="6" s="1"/>
  <c r="B34" i="2"/>
  <c r="B34" i="6" s="1"/>
  <c r="B35" i="2"/>
  <c r="B35" i="6" s="1"/>
  <c r="B36" i="2"/>
  <c r="B36" i="6" s="1"/>
  <c r="B37" i="2"/>
  <c r="B37" i="6" s="1"/>
  <c r="B38" i="2"/>
  <c r="B38" i="6" s="1"/>
  <c r="B39" i="2"/>
  <c r="B39" i="6" s="1"/>
  <c r="B40" i="2"/>
  <c r="B40" i="6" s="1"/>
  <c r="B41" i="2"/>
  <c r="B41" i="6" s="1"/>
  <c r="B42" i="2"/>
  <c r="B42" i="6" s="1"/>
  <c r="B43" i="2"/>
  <c r="B43" i="6" s="1"/>
  <c r="B44" i="2"/>
  <c r="B44" i="6" s="1"/>
  <c r="B45" i="2"/>
  <c r="B45" i="6" s="1"/>
  <c r="B46" i="2"/>
  <c r="B46" i="6" s="1"/>
  <c r="B47" i="2"/>
  <c r="B47" i="6" s="1"/>
  <c r="B48" i="2"/>
  <c r="B48" i="6" s="1"/>
  <c r="B49" i="2"/>
  <c r="B49" i="6" s="1"/>
  <c r="B50" i="2"/>
  <c r="B50" i="6" s="1"/>
  <c r="B51" i="2"/>
  <c r="B51" i="6" s="1"/>
  <c r="B52" i="2"/>
  <c r="B52" i="6" s="1"/>
  <c r="B53" i="2"/>
  <c r="B53" i="6" s="1"/>
  <c r="B54" i="2"/>
  <c r="B54" i="6" s="1"/>
  <c r="B55" i="2"/>
  <c r="B55" i="6" s="1"/>
  <c r="B56" i="2"/>
  <c r="B56" i="6" s="1"/>
  <c r="B57" i="2"/>
  <c r="B57" i="6" s="1"/>
  <c r="B58" i="2"/>
  <c r="B58" i="6" s="1"/>
  <c r="B59" i="2"/>
  <c r="B59" i="6" s="1"/>
  <c r="B60" i="2"/>
  <c r="B60" i="6" s="1"/>
  <c r="B61" i="2"/>
  <c r="B61" i="6" s="1"/>
  <c r="B62" i="2"/>
  <c r="B62" i="6" s="1"/>
  <c r="B63" i="2"/>
  <c r="B63" i="6" s="1"/>
  <c r="B64" i="2"/>
  <c r="B64" i="6" s="1"/>
  <c r="B65" i="2"/>
  <c r="B65" i="6" s="1"/>
  <c r="B66" i="2"/>
  <c r="B66" i="6" s="1"/>
  <c r="B67" i="2"/>
  <c r="B67" i="6" s="1"/>
  <c r="B68" i="2"/>
  <c r="B68" i="6" s="1"/>
  <c r="B69" i="2"/>
  <c r="B69" i="6" s="1"/>
  <c r="B70" i="2"/>
  <c r="B70" i="6" s="1"/>
  <c r="B71" i="2"/>
  <c r="B71" i="6" s="1"/>
  <c r="B72" i="2"/>
  <c r="B72" i="6" s="1"/>
  <c r="B12"/>
  <c r="AA1623" i="2"/>
  <c r="AA1622"/>
  <c r="AA1621"/>
  <c r="AA1620"/>
  <c r="AA1619"/>
  <c r="AA1618"/>
  <c r="AA1617"/>
  <c r="AA1616"/>
  <c r="AA1615"/>
  <c r="AA1624" s="1"/>
  <c r="Z1624" i="6"/>
  <c r="Z1623"/>
  <c r="Z1622"/>
  <c r="Z1621"/>
  <c r="Z1620"/>
  <c r="Z1619"/>
  <c r="Z1618"/>
  <c r="Z1617"/>
  <c r="Z1616"/>
  <c r="Z1615"/>
  <c r="B18" i="5"/>
  <c r="B17"/>
  <c r="B16"/>
  <c r="B15"/>
  <c r="B13"/>
  <c r="B12"/>
  <c r="B9" i="4" s="1"/>
  <c r="B14" i="5"/>
  <c r="A10" i="3"/>
  <c r="R13" i="6" l="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12"/>
  <c r="Q72"/>
  <c r="O72"/>
  <c r="M72"/>
  <c r="K72"/>
  <c r="I72"/>
  <c r="G72"/>
  <c r="Q71"/>
  <c r="O71"/>
  <c r="M71"/>
  <c r="K71"/>
  <c r="I71"/>
  <c r="G71"/>
  <c r="Q70"/>
  <c r="O70"/>
  <c r="M70"/>
  <c r="K70"/>
  <c r="I70"/>
  <c r="G70"/>
  <c r="Q69"/>
  <c r="O69"/>
  <c r="M69"/>
  <c r="K69"/>
  <c r="I69"/>
  <c r="G69"/>
  <c r="Q68"/>
  <c r="O68"/>
  <c r="M68"/>
  <c r="K68"/>
  <c r="I68"/>
  <c r="G68"/>
  <c r="Q67"/>
  <c r="O67"/>
  <c r="M67"/>
  <c r="K67"/>
  <c r="I67"/>
  <c r="G67"/>
  <c r="Q66"/>
  <c r="O66"/>
  <c r="M66"/>
  <c r="K66"/>
  <c r="I66"/>
  <c r="G66"/>
  <c r="Q65"/>
  <c r="O65"/>
  <c r="M65"/>
  <c r="K65"/>
  <c r="I65"/>
  <c r="G65"/>
  <c r="Q64"/>
  <c r="O64"/>
  <c r="M64"/>
  <c r="K64"/>
  <c r="I64"/>
  <c r="G64"/>
  <c r="Q63"/>
  <c r="O63"/>
  <c r="M63"/>
  <c r="K63"/>
  <c r="I63"/>
  <c r="G63"/>
  <c r="Q62"/>
  <c r="O62"/>
  <c r="M62"/>
  <c r="K62"/>
  <c r="I62"/>
  <c r="G62"/>
  <c r="Q61"/>
  <c r="O61"/>
  <c r="M61"/>
  <c r="K61"/>
  <c r="I61"/>
  <c r="G61"/>
  <c r="Q60"/>
  <c r="O60"/>
  <c r="M60"/>
  <c r="K60"/>
  <c r="I60"/>
  <c r="G60"/>
  <c r="Q59"/>
  <c r="O59"/>
  <c r="M59"/>
  <c r="K59"/>
  <c r="I59"/>
  <c r="G59"/>
  <c r="Q58"/>
  <c r="O58"/>
  <c r="M58"/>
  <c r="K58"/>
  <c r="I58"/>
  <c r="G58"/>
  <c r="Q57"/>
  <c r="O57"/>
  <c r="M57"/>
  <c r="K57"/>
  <c r="I57"/>
  <c r="G57"/>
  <c r="Q56"/>
  <c r="O56"/>
  <c r="M56"/>
  <c r="K56"/>
  <c r="I56"/>
  <c r="G56"/>
  <c r="Q55"/>
  <c r="O55"/>
  <c r="M55"/>
  <c r="K55"/>
  <c r="I55"/>
  <c r="G55"/>
  <c r="Q54"/>
  <c r="O54"/>
  <c r="M54"/>
  <c r="K54"/>
  <c r="I54"/>
  <c r="G54"/>
  <c r="Q53"/>
  <c r="O53"/>
  <c r="M53"/>
  <c r="K53"/>
  <c r="I53"/>
  <c r="G53"/>
  <c r="Q52"/>
  <c r="O52"/>
  <c r="M52"/>
  <c r="K52"/>
  <c r="I52"/>
  <c r="G52"/>
  <c r="Q51"/>
  <c r="O51"/>
  <c r="M51"/>
  <c r="K51"/>
  <c r="I51"/>
  <c r="G51"/>
  <c r="Q50"/>
  <c r="O50"/>
  <c r="M50"/>
  <c r="K50"/>
  <c r="I50"/>
  <c r="G50"/>
  <c r="Q49"/>
  <c r="O49"/>
  <c r="M49"/>
  <c r="K49"/>
  <c r="I49"/>
  <c r="G49"/>
  <c r="Q48"/>
  <c r="O48"/>
  <c r="M48"/>
  <c r="K48"/>
  <c r="I48"/>
  <c r="G48"/>
  <c r="Q47"/>
  <c r="O47"/>
  <c r="M47"/>
  <c r="K47"/>
  <c r="I47"/>
  <c r="G47"/>
  <c r="Q46"/>
  <c r="O46"/>
  <c r="M46"/>
  <c r="K46"/>
  <c r="I46"/>
  <c r="G46"/>
  <c r="Q45"/>
  <c r="O45"/>
  <c r="M45"/>
  <c r="K45"/>
  <c r="I45"/>
  <c r="G45"/>
  <c r="Q44"/>
  <c r="O44"/>
  <c r="M44"/>
  <c r="K44"/>
  <c r="I44"/>
  <c r="G44"/>
  <c r="Q43"/>
  <c r="O43"/>
  <c r="M43"/>
  <c r="K43"/>
  <c r="I43"/>
  <c r="G43"/>
  <c r="Q42"/>
  <c r="O42"/>
  <c r="M42"/>
  <c r="K42"/>
  <c r="I42"/>
  <c r="G42"/>
  <c r="Q41"/>
  <c r="O41"/>
  <c r="M41"/>
  <c r="K41"/>
  <c r="I41"/>
  <c r="G41"/>
  <c r="Q40"/>
  <c r="O40"/>
  <c r="M40"/>
  <c r="K40"/>
  <c r="I40"/>
  <c r="G40"/>
  <c r="Q39"/>
  <c r="O39"/>
  <c r="M39"/>
  <c r="K39"/>
  <c r="I39"/>
  <c r="G39"/>
  <c r="Q38"/>
  <c r="O38"/>
  <c r="M38"/>
  <c r="K38"/>
  <c r="I38"/>
  <c r="G38"/>
  <c r="Q37"/>
  <c r="O37"/>
  <c r="M37"/>
  <c r="K37"/>
  <c r="I37"/>
  <c r="G37"/>
  <c r="Q36"/>
  <c r="O36"/>
  <c r="M36"/>
  <c r="K36"/>
  <c r="I36"/>
  <c r="G36"/>
  <c r="Q35"/>
  <c r="O35"/>
  <c r="M35"/>
  <c r="K35"/>
  <c r="I35"/>
  <c r="G35"/>
  <c r="Q34"/>
  <c r="O34"/>
  <c r="M34"/>
  <c r="K34"/>
  <c r="I34"/>
  <c r="G34"/>
  <c r="Q33"/>
  <c r="O33"/>
  <c r="M33"/>
  <c r="K33"/>
  <c r="I33"/>
  <c r="G33"/>
  <c r="Q32"/>
  <c r="O32"/>
  <c r="M32"/>
  <c r="K32"/>
  <c r="I32"/>
  <c r="G32"/>
  <c r="Q31"/>
  <c r="O18" i="4" s="1"/>
  <c r="O31" i="6"/>
  <c r="N18" i="4" s="1"/>
  <c r="M31" i="6"/>
  <c r="M18" i="4" s="1"/>
  <c r="K31" i="6"/>
  <c r="L18" i="4" s="1"/>
  <c r="I31" i="6"/>
  <c r="K18" i="4" s="1"/>
  <c r="G31" i="6"/>
  <c r="J18" i="4" s="1"/>
  <c r="Q30" i="6"/>
  <c r="O30"/>
  <c r="M30"/>
  <c r="K30"/>
  <c r="I30"/>
  <c r="G30"/>
  <c r="Q29"/>
  <c r="O29"/>
  <c r="M29"/>
  <c r="K29"/>
  <c r="I29"/>
  <c r="G29"/>
  <c r="Q28"/>
  <c r="O28"/>
  <c r="M28"/>
  <c r="K28"/>
  <c r="I28"/>
  <c r="K16" i="4" s="1"/>
  <c r="G28" i="6"/>
  <c r="Q27"/>
  <c r="O27"/>
  <c r="M27"/>
  <c r="M15" i="4" s="1"/>
  <c r="K27" i="6"/>
  <c r="I27"/>
  <c r="G27"/>
  <c r="Q26"/>
  <c r="O14" i="4" s="1"/>
  <c r="O26" i="6"/>
  <c r="M26"/>
  <c r="K26"/>
  <c r="L14" i="4" s="1"/>
  <c r="I26" i="6"/>
  <c r="K14" i="4" s="1"/>
  <c r="G26" i="6"/>
  <c r="Q25"/>
  <c r="O25"/>
  <c r="M25"/>
  <c r="K25"/>
  <c r="I25"/>
  <c r="G25"/>
  <c r="Q24"/>
  <c r="O12" i="4" s="1"/>
  <c r="O24" i="6"/>
  <c r="M24"/>
  <c r="K24"/>
  <c r="L12" i="4" s="1"/>
  <c r="I24" i="6"/>
  <c r="K12" i="4" s="1"/>
  <c r="G24" i="6"/>
  <c r="Q23"/>
  <c r="O23"/>
  <c r="N11" i="4" s="1"/>
  <c r="M23" i="6"/>
  <c r="M11" i="4" s="1"/>
  <c r="K23" i="6"/>
  <c r="I23"/>
  <c r="G23"/>
  <c r="J11" i="4" s="1"/>
  <c r="Q22" i="6"/>
  <c r="O10" i="4" s="1"/>
  <c r="O22" i="6"/>
  <c r="M22"/>
  <c r="K22"/>
  <c r="L10" i="4" s="1"/>
  <c r="I22" i="6"/>
  <c r="K10" i="4" s="1"/>
  <c r="G22" i="6"/>
  <c r="Q21"/>
  <c r="O21"/>
  <c r="M21"/>
  <c r="K21"/>
  <c r="I21"/>
  <c r="G21"/>
  <c r="Q20"/>
  <c r="O20"/>
  <c r="M20"/>
  <c r="K20"/>
  <c r="I20"/>
  <c r="G20"/>
  <c r="Q19"/>
  <c r="O19"/>
  <c r="M19"/>
  <c r="K19"/>
  <c r="I19"/>
  <c r="G19"/>
  <c r="Q18"/>
  <c r="O18"/>
  <c r="M18"/>
  <c r="K18"/>
  <c r="I18"/>
  <c r="G18"/>
  <c r="Q17"/>
  <c r="O17"/>
  <c r="M17"/>
  <c r="K17"/>
  <c r="I17"/>
  <c r="G17"/>
  <c r="Q16"/>
  <c r="O16"/>
  <c r="M16"/>
  <c r="K16"/>
  <c r="I16"/>
  <c r="G16"/>
  <c r="Q15"/>
  <c r="O15"/>
  <c r="M15"/>
  <c r="K15"/>
  <c r="I15"/>
  <c r="G15"/>
  <c r="Q14"/>
  <c r="O14"/>
  <c r="M14"/>
  <c r="K14"/>
  <c r="G14"/>
  <c r="Q13"/>
  <c r="O13"/>
  <c r="M13"/>
  <c r="K13"/>
  <c r="I13"/>
  <c r="G13"/>
  <c r="Q12"/>
  <c r="O12"/>
  <c r="M12"/>
  <c r="K12"/>
  <c r="K10" i="3" s="1"/>
  <c r="I12" i="6"/>
  <c r="G12"/>
  <c r="A3"/>
  <c r="A2"/>
  <c r="J13" i="4" l="1"/>
  <c r="N13"/>
  <c r="M13"/>
  <c r="L10" i="3"/>
  <c r="J10"/>
  <c r="N10"/>
  <c r="I10"/>
  <c r="M10"/>
  <c r="M9" i="4"/>
  <c r="S35" i="6"/>
  <c r="S37"/>
  <c r="S41"/>
  <c r="S43"/>
  <c r="S45"/>
  <c r="S47"/>
  <c r="S49"/>
  <c r="S51"/>
  <c r="S53"/>
  <c r="S55"/>
  <c r="S57"/>
  <c r="S59"/>
  <c r="S61"/>
  <c r="S63"/>
  <c r="S65"/>
  <c r="S67"/>
  <c r="S71"/>
  <c r="S69"/>
  <c r="S39"/>
  <c r="S58"/>
  <c r="S36"/>
  <c r="S38"/>
  <c r="S40"/>
  <c r="S42"/>
  <c r="S44"/>
  <c r="S46"/>
  <c r="S48"/>
  <c r="S50"/>
  <c r="S52"/>
  <c r="S54"/>
  <c r="S56"/>
  <c r="S60"/>
  <c r="S62"/>
  <c r="S64"/>
  <c r="S66"/>
  <c r="S68"/>
  <c r="S70"/>
  <c r="S72"/>
  <c r="S34"/>
  <c r="S33"/>
  <c r="O16" i="4"/>
  <c r="J17"/>
  <c r="L16"/>
  <c r="N17"/>
  <c r="J15"/>
  <c r="N15"/>
  <c r="M17"/>
  <c r="L17"/>
  <c r="J9"/>
  <c r="N9"/>
  <c r="N16"/>
  <c r="N12"/>
  <c r="N10"/>
  <c r="L11"/>
  <c r="J16"/>
  <c r="J12"/>
  <c r="J10"/>
  <c r="K17"/>
  <c r="O17"/>
  <c r="M16"/>
  <c r="L15"/>
  <c r="K15"/>
  <c r="O15"/>
  <c r="J14"/>
  <c r="N14"/>
  <c r="M14"/>
  <c r="L13"/>
  <c r="K13"/>
  <c r="O13"/>
  <c r="M12"/>
  <c r="K11"/>
  <c r="O11"/>
  <c r="M10"/>
  <c r="L9"/>
  <c r="K9"/>
  <c r="O9"/>
  <c r="S32" i="6"/>
  <c r="P18" i="4"/>
  <c r="S31" i="6"/>
  <c r="S15"/>
  <c r="S28"/>
  <c r="S26"/>
  <c r="S24"/>
  <c r="S22"/>
  <c r="S27"/>
  <c r="S14"/>
  <c r="S30"/>
  <c r="S29"/>
  <c r="S25"/>
  <c r="S23"/>
  <c r="S21"/>
  <c r="S20"/>
  <c r="S19"/>
  <c r="S18"/>
  <c r="S17"/>
  <c r="S16"/>
  <c r="S13"/>
  <c r="S12"/>
  <c r="G72" i="2"/>
  <c r="I72"/>
  <c r="K72"/>
  <c r="M72"/>
  <c r="O72"/>
  <c r="Q72"/>
  <c r="S72" l="1"/>
  <c r="P17" i="4"/>
  <c r="N19"/>
  <c r="P16"/>
  <c r="P12"/>
  <c r="J19"/>
  <c r="P15"/>
  <c r="O19"/>
  <c r="P14"/>
  <c r="P11"/>
  <c r="P13"/>
  <c r="L19"/>
  <c r="M19"/>
  <c r="P9"/>
  <c r="P10"/>
  <c r="K19"/>
  <c r="G62" i="2"/>
  <c r="I62"/>
  <c r="K62"/>
  <c r="M62"/>
  <c r="O62"/>
  <c r="Q62"/>
  <c r="G63"/>
  <c r="I63"/>
  <c r="K63"/>
  <c r="M63"/>
  <c r="O63"/>
  <c r="Q63"/>
  <c r="G64"/>
  <c r="I64"/>
  <c r="K64"/>
  <c r="M64"/>
  <c r="O64"/>
  <c r="Q64"/>
  <c r="G65"/>
  <c r="I65"/>
  <c r="K65"/>
  <c r="M65"/>
  <c r="O65"/>
  <c r="Q65"/>
  <c r="G66"/>
  <c r="I66"/>
  <c r="K66"/>
  <c r="M66"/>
  <c r="O66"/>
  <c r="Q66"/>
  <c r="G67"/>
  <c r="I67"/>
  <c r="K67"/>
  <c r="M67"/>
  <c r="O67"/>
  <c r="Q67"/>
  <c r="G68"/>
  <c r="I68"/>
  <c r="K68"/>
  <c r="M68"/>
  <c r="O68"/>
  <c r="Q68"/>
  <c r="G69"/>
  <c r="I69"/>
  <c r="K69"/>
  <c r="M69"/>
  <c r="O69"/>
  <c r="Q69"/>
  <c r="G70"/>
  <c r="I70"/>
  <c r="K70"/>
  <c r="M70"/>
  <c r="O70"/>
  <c r="Q70"/>
  <c r="G71"/>
  <c r="I71"/>
  <c r="K71"/>
  <c r="M71"/>
  <c r="O71"/>
  <c r="Q71"/>
  <c r="S69" l="1"/>
  <c r="S65"/>
  <c r="S68"/>
  <c r="S64"/>
  <c r="S71"/>
  <c r="S67"/>
  <c r="S63"/>
  <c r="S70"/>
  <c r="S66"/>
  <c r="S62"/>
  <c r="P19" i="4"/>
  <c r="D8" i="6" s="1"/>
  <c r="C10" i="2" s="1"/>
  <c r="G16"/>
  <c r="G60" l="1"/>
  <c r="I60"/>
  <c r="K60"/>
  <c r="M60"/>
  <c r="O60"/>
  <c r="Q60"/>
  <c r="G61"/>
  <c r="I61"/>
  <c r="K61"/>
  <c r="M61"/>
  <c r="O61"/>
  <c r="Q61"/>
  <c r="S61" l="1"/>
  <c r="S60"/>
  <c r="A11" i="3"/>
  <c r="A12"/>
  <c r="A13"/>
  <c r="A14"/>
  <c r="A15"/>
  <c r="A16"/>
  <c r="A17"/>
  <c r="A18"/>
  <c r="A19"/>
  <c r="A1"/>
  <c r="A2" i="2"/>
  <c r="A2" i="4" s="1"/>
  <c r="A3" i="2"/>
  <c r="A3" i="3" s="1"/>
  <c r="A4"/>
  <c r="M6" i="2"/>
  <c r="G12"/>
  <c r="I12"/>
  <c r="K12"/>
  <c r="M12"/>
  <c r="O12"/>
  <c r="Q12"/>
  <c r="G13"/>
  <c r="I13"/>
  <c r="K13"/>
  <c r="M13"/>
  <c r="O13"/>
  <c r="Q13"/>
  <c r="G14"/>
  <c r="I14"/>
  <c r="K14"/>
  <c r="M14"/>
  <c r="O14"/>
  <c r="Q14"/>
  <c r="G15"/>
  <c r="I15"/>
  <c r="K15"/>
  <c r="M15"/>
  <c r="O15"/>
  <c r="Q15"/>
  <c r="I16"/>
  <c r="K16"/>
  <c r="M16"/>
  <c r="O16"/>
  <c r="Q16"/>
  <c r="G17"/>
  <c r="I17"/>
  <c r="K17"/>
  <c r="M17"/>
  <c r="O17"/>
  <c r="Q17"/>
  <c r="G18"/>
  <c r="I18"/>
  <c r="K18"/>
  <c r="M18"/>
  <c r="O18"/>
  <c r="Q18"/>
  <c r="G19"/>
  <c r="I19"/>
  <c r="K19"/>
  <c r="M19"/>
  <c r="O19"/>
  <c r="Q19"/>
  <c r="G20"/>
  <c r="I20"/>
  <c r="K20"/>
  <c r="M20"/>
  <c r="O20"/>
  <c r="Q20"/>
  <c r="G21"/>
  <c r="I21"/>
  <c r="K21"/>
  <c r="M21"/>
  <c r="O21"/>
  <c r="Q21"/>
  <c r="H9" i="4" s="1"/>
  <c r="G22" i="2"/>
  <c r="I22"/>
  <c r="K22"/>
  <c r="M22"/>
  <c r="O22"/>
  <c r="G10" i="4" s="1"/>
  <c r="Q22" i="2"/>
  <c r="G23"/>
  <c r="I23"/>
  <c r="K23"/>
  <c r="M23"/>
  <c r="O23"/>
  <c r="Q23"/>
  <c r="G24"/>
  <c r="I24"/>
  <c r="K24"/>
  <c r="M24"/>
  <c r="F12" i="4" s="1"/>
  <c r="O24" i="2"/>
  <c r="G12" i="4" s="1"/>
  <c r="Q24" i="2"/>
  <c r="G25"/>
  <c r="I25"/>
  <c r="K25"/>
  <c r="E13" i="4" s="1"/>
  <c r="M25" i="2"/>
  <c r="O25"/>
  <c r="Q25"/>
  <c r="H13" i="4" s="1"/>
  <c r="G26" i="2"/>
  <c r="I26"/>
  <c r="K26"/>
  <c r="M26"/>
  <c r="F14" i="4" s="1"/>
  <c r="O26" i="2"/>
  <c r="G14" i="4" s="1"/>
  <c r="Q26" i="2"/>
  <c r="G27"/>
  <c r="I27"/>
  <c r="D15" i="4" s="1"/>
  <c r="K27" i="2"/>
  <c r="E15" i="4" s="1"/>
  <c r="M27" i="2"/>
  <c r="O27"/>
  <c r="Q27"/>
  <c r="H15" i="4" s="1"/>
  <c r="G28" i="2"/>
  <c r="I28"/>
  <c r="K28"/>
  <c r="M28"/>
  <c r="F16" i="4" s="1"/>
  <c r="O28" i="2"/>
  <c r="G16" i="4" s="1"/>
  <c r="Q28" i="2"/>
  <c r="G29"/>
  <c r="I29"/>
  <c r="D17" i="4" s="1"/>
  <c r="K29" i="2"/>
  <c r="E17" i="4" s="1"/>
  <c r="M29" i="2"/>
  <c r="O29"/>
  <c r="Q29"/>
  <c r="H17" i="4" s="1"/>
  <c r="G30" i="2"/>
  <c r="I30"/>
  <c r="K30"/>
  <c r="M30"/>
  <c r="O30"/>
  <c r="Q30"/>
  <c r="G31"/>
  <c r="I31"/>
  <c r="D18" i="4" s="1"/>
  <c r="K31" i="2"/>
  <c r="E18" i="4" s="1"/>
  <c r="M31" i="2"/>
  <c r="F18" i="4" s="1"/>
  <c r="O31" i="2"/>
  <c r="G18" i="4" s="1"/>
  <c r="Q31" i="2"/>
  <c r="H18" i="4" s="1"/>
  <c r="G32" i="2"/>
  <c r="I32"/>
  <c r="K32"/>
  <c r="M32"/>
  <c r="O32"/>
  <c r="Q32"/>
  <c r="G33"/>
  <c r="I33"/>
  <c r="K33"/>
  <c r="M33"/>
  <c r="O33"/>
  <c r="Q33"/>
  <c r="G34"/>
  <c r="I34"/>
  <c r="K34"/>
  <c r="M34"/>
  <c r="O34"/>
  <c r="Q34"/>
  <c r="G35"/>
  <c r="I35"/>
  <c r="K35"/>
  <c r="M35"/>
  <c r="O35"/>
  <c r="Q35"/>
  <c r="G36"/>
  <c r="I36"/>
  <c r="K36"/>
  <c r="M36"/>
  <c r="O36"/>
  <c r="Q36"/>
  <c r="G37"/>
  <c r="I37"/>
  <c r="K37"/>
  <c r="M37"/>
  <c r="O37"/>
  <c r="Q37"/>
  <c r="G38"/>
  <c r="I38"/>
  <c r="K38"/>
  <c r="M38"/>
  <c r="O38"/>
  <c r="Q38"/>
  <c r="G39"/>
  <c r="I39"/>
  <c r="K39"/>
  <c r="M39"/>
  <c r="O39"/>
  <c r="Q39"/>
  <c r="G40"/>
  <c r="I40"/>
  <c r="K40"/>
  <c r="M40"/>
  <c r="O40"/>
  <c r="Q40"/>
  <c r="G41"/>
  <c r="I41"/>
  <c r="K41"/>
  <c r="M41"/>
  <c r="O41"/>
  <c r="Q41"/>
  <c r="G42"/>
  <c r="I42"/>
  <c r="K42"/>
  <c r="M42"/>
  <c r="O42"/>
  <c r="Q42"/>
  <c r="G43"/>
  <c r="I43"/>
  <c r="K43"/>
  <c r="M43"/>
  <c r="O43"/>
  <c r="Q43"/>
  <c r="G44"/>
  <c r="I44"/>
  <c r="K44"/>
  <c r="M44"/>
  <c r="O44"/>
  <c r="Q44"/>
  <c r="G45"/>
  <c r="I45"/>
  <c r="K45"/>
  <c r="M45"/>
  <c r="O45"/>
  <c r="Q45"/>
  <c r="G46"/>
  <c r="I46"/>
  <c r="K46"/>
  <c r="M46"/>
  <c r="O46"/>
  <c r="Q46"/>
  <c r="G47"/>
  <c r="I47"/>
  <c r="K47"/>
  <c r="M47"/>
  <c r="O47"/>
  <c r="Q47"/>
  <c r="G48"/>
  <c r="I48"/>
  <c r="K48"/>
  <c r="M48"/>
  <c r="O48"/>
  <c r="Q48"/>
  <c r="G49"/>
  <c r="I49"/>
  <c r="K49"/>
  <c r="M49"/>
  <c r="O49"/>
  <c r="Q49"/>
  <c r="G50"/>
  <c r="I50"/>
  <c r="K50"/>
  <c r="M50"/>
  <c r="O50"/>
  <c r="Q50"/>
  <c r="G51"/>
  <c r="I51"/>
  <c r="K51"/>
  <c r="M51"/>
  <c r="O51"/>
  <c r="Q51"/>
  <c r="G52"/>
  <c r="I52"/>
  <c r="K52"/>
  <c r="M52"/>
  <c r="O52"/>
  <c r="Q52"/>
  <c r="G53"/>
  <c r="I53"/>
  <c r="K53"/>
  <c r="M53"/>
  <c r="O53"/>
  <c r="Q53"/>
  <c r="G54"/>
  <c r="I54"/>
  <c r="K54"/>
  <c r="M54"/>
  <c r="O54"/>
  <c r="Q54"/>
  <c r="G55"/>
  <c r="I55"/>
  <c r="K55"/>
  <c r="M55"/>
  <c r="O55"/>
  <c r="Q55"/>
  <c r="G56"/>
  <c r="I56"/>
  <c r="K56"/>
  <c r="M56"/>
  <c r="O56"/>
  <c r="Q56"/>
  <c r="G57"/>
  <c r="I57"/>
  <c r="K57"/>
  <c r="M57"/>
  <c r="O57"/>
  <c r="Q57"/>
  <c r="G58"/>
  <c r="I58"/>
  <c r="K58"/>
  <c r="M58"/>
  <c r="O58"/>
  <c r="Q58"/>
  <c r="G59"/>
  <c r="I59"/>
  <c r="K59"/>
  <c r="M59"/>
  <c r="O59"/>
  <c r="Q59"/>
  <c r="O6" i="3"/>
  <c r="A7" s="1"/>
  <c r="B10"/>
  <c r="D10"/>
  <c r="F10"/>
  <c r="G10"/>
  <c r="H10"/>
  <c r="B11"/>
  <c r="B12"/>
  <c r="B13"/>
  <c r="B14"/>
  <c r="B15"/>
  <c r="B16"/>
  <c r="B17"/>
  <c r="B18"/>
  <c r="B19"/>
  <c r="E9" i="4"/>
  <c r="G9"/>
  <c r="B17"/>
  <c r="S58" i="2" l="1"/>
  <c r="S54"/>
  <c r="S50"/>
  <c r="S46"/>
  <c r="S42"/>
  <c r="S38"/>
  <c r="S34"/>
  <c r="S30"/>
  <c r="S18"/>
  <c r="S22"/>
  <c r="C16" i="4"/>
  <c r="S28" i="2"/>
  <c r="S16"/>
  <c r="S12"/>
  <c r="C18" i="4"/>
  <c r="I18" s="1"/>
  <c r="Q18" s="1"/>
  <c r="S31" i="2"/>
  <c r="S57"/>
  <c r="S56"/>
  <c r="S59"/>
  <c r="S55"/>
  <c r="S51"/>
  <c r="S47"/>
  <c r="S43"/>
  <c r="S39"/>
  <c r="S35"/>
  <c r="S27"/>
  <c r="S23"/>
  <c r="S19"/>
  <c r="S15"/>
  <c r="C14" i="4"/>
  <c r="S26" i="2"/>
  <c r="S14"/>
  <c r="S53"/>
  <c r="S49"/>
  <c r="S45"/>
  <c r="S41"/>
  <c r="S37"/>
  <c r="S33"/>
  <c r="S29"/>
  <c r="S25"/>
  <c r="S21"/>
  <c r="S17"/>
  <c r="C10" i="3"/>
  <c r="S13" i="2"/>
  <c r="C12" i="4"/>
  <c r="S24" i="2"/>
  <c r="S52"/>
  <c r="S48"/>
  <c r="S44"/>
  <c r="S40"/>
  <c r="S36"/>
  <c r="S32"/>
  <c r="S20"/>
  <c r="D13" i="4"/>
  <c r="E10" i="3"/>
  <c r="G11" i="4"/>
  <c r="F17"/>
  <c r="G17"/>
  <c r="C17"/>
  <c r="H16"/>
  <c r="D16"/>
  <c r="E16"/>
  <c r="F15"/>
  <c r="G15"/>
  <c r="C15"/>
  <c r="H14"/>
  <c r="D14"/>
  <c r="E14"/>
  <c r="F13"/>
  <c r="G13"/>
  <c r="C13"/>
  <c r="H12"/>
  <c r="D12"/>
  <c r="E12"/>
  <c r="C11"/>
  <c r="C10"/>
  <c r="H10"/>
  <c r="D10"/>
  <c r="E10"/>
  <c r="C9"/>
  <c r="H11"/>
  <c r="D11"/>
  <c r="E11"/>
  <c r="F11"/>
  <c r="F9"/>
  <c r="F10"/>
  <c r="C15" i="3"/>
  <c r="G15"/>
  <c r="K15"/>
  <c r="F15"/>
  <c r="J15"/>
  <c r="N15"/>
  <c r="D15"/>
  <c r="H15"/>
  <c r="L15"/>
  <c r="E15"/>
  <c r="I15"/>
  <c r="M15"/>
  <c r="C13"/>
  <c r="G13"/>
  <c r="K13"/>
  <c r="F13"/>
  <c r="J13"/>
  <c r="N13"/>
  <c r="D13"/>
  <c r="H13"/>
  <c r="L13"/>
  <c r="E13"/>
  <c r="I13"/>
  <c r="M13"/>
  <c r="C19"/>
  <c r="G19"/>
  <c r="K19"/>
  <c r="F19"/>
  <c r="J19"/>
  <c r="N19"/>
  <c r="D19"/>
  <c r="H19"/>
  <c r="E19"/>
  <c r="I19"/>
  <c r="M19"/>
  <c r="L19"/>
  <c r="C11"/>
  <c r="G11"/>
  <c r="K11"/>
  <c r="F11"/>
  <c r="J11"/>
  <c r="N11"/>
  <c r="D11"/>
  <c r="H11"/>
  <c r="L11"/>
  <c r="E11"/>
  <c r="I11"/>
  <c r="M11"/>
  <c r="C16"/>
  <c r="G16"/>
  <c r="K16"/>
  <c r="F16"/>
  <c r="J16"/>
  <c r="N16"/>
  <c r="D16"/>
  <c r="H16"/>
  <c r="L16"/>
  <c r="E16"/>
  <c r="I16"/>
  <c r="M16"/>
  <c r="C12"/>
  <c r="G12"/>
  <c r="K12"/>
  <c r="F12"/>
  <c r="J12"/>
  <c r="N12"/>
  <c r="D12"/>
  <c r="H12"/>
  <c r="L12"/>
  <c r="E12"/>
  <c r="I12"/>
  <c r="M12"/>
  <c r="C17"/>
  <c r="G17"/>
  <c r="K17"/>
  <c r="F17"/>
  <c r="J17"/>
  <c r="N17"/>
  <c r="D17"/>
  <c r="H17"/>
  <c r="L17"/>
  <c r="E17"/>
  <c r="I17"/>
  <c r="M17"/>
  <c r="C18"/>
  <c r="G18"/>
  <c r="K18"/>
  <c r="L18"/>
  <c r="F18"/>
  <c r="J18"/>
  <c r="N18"/>
  <c r="D18"/>
  <c r="E18"/>
  <c r="I18"/>
  <c r="M18"/>
  <c r="H18"/>
  <c r="C14"/>
  <c r="G14"/>
  <c r="K14"/>
  <c r="F14"/>
  <c r="J14"/>
  <c r="N14"/>
  <c r="D14"/>
  <c r="H14"/>
  <c r="L14"/>
  <c r="E14"/>
  <c r="I14"/>
  <c r="M14"/>
  <c r="D9" i="4"/>
  <c r="B10"/>
  <c r="B14"/>
  <c r="B15"/>
  <c r="B13"/>
  <c r="B11"/>
  <c r="B12"/>
  <c r="B16"/>
  <c r="A4"/>
  <c r="A3"/>
  <c r="A2" i="3"/>
  <c r="A1" i="4"/>
  <c r="O10" i="3" l="1"/>
  <c r="I17" i="4"/>
  <c r="Q17" s="1"/>
  <c r="G19"/>
  <c r="I16"/>
  <c r="Q16" s="1"/>
  <c r="I15"/>
  <c r="Q15" s="1"/>
  <c r="I14"/>
  <c r="Q14" s="1"/>
  <c r="I13"/>
  <c r="Q13" s="1"/>
  <c r="I12"/>
  <c r="Q12" s="1"/>
  <c r="H19"/>
  <c r="E19"/>
  <c r="C19"/>
  <c r="I10"/>
  <c r="Q10" s="1"/>
  <c r="D19"/>
  <c r="F19"/>
  <c r="I9"/>
  <c r="I11"/>
  <c r="Q11" s="1"/>
  <c r="O13" i="3"/>
  <c r="O12"/>
  <c r="G20"/>
  <c r="O16"/>
  <c r="O17"/>
  <c r="K20"/>
  <c r="L21" i="4" s="1"/>
  <c r="M20" i="3"/>
  <c r="E20"/>
  <c r="I20"/>
  <c r="O18"/>
  <c r="D20"/>
  <c r="J20"/>
  <c r="N20"/>
  <c r="O21" i="4" s="1"/>
  <c r="O15" i="3"/>
  <c r="C20"/>
  <c r="O11"/>
  <c r="H20"/>
  <c r="L20"/>
  <c r="F20"/>
  <c r="O14"/>
  <c r="O19"/>
  <c r="G21" i="4" l="1"/>
  <c r="Q9"/>
  <c r="I19"/>
  <c r="C9" i="2" s="1"/>
  <c r="D21" i="4"/>
  <c r="P21"/>
  <c r="O20" i="3"/>
  <c r="E21" i="4"/>
  <c r="N21"/>
  <c r="J21"/>
  <c r="F21"/>
  <c r="C21"/>
  <c r="H21"/>
  <c r="K21"/>
  <c r="M21"/>
  <c r="I21" l="1"/>
  <c r="Q21" s="1"/>
  <c r="P12" i="3"/>
  <c r="P10"/>
  <c r="Q19" i="4"/>
  <c r="P13" i="3"/>
  <c r="P14"/>
  <c r="P15"/>
  <c r="P11"/>
  <c r="P19"/>
  <c r="P18"/>
  <c r="P17"/>
  <c r="P16"/>
  <c r="O23"/>
  <c r="O24"/>
  <c r="D8" i="2" l="1"/>
  <c r="P24" i="3"/>
  <c r="E10" i="2"/>
  <c r="P23" i="3"/>
  <c r="E9" i="2"/>
  <c r="P20" i="3"/>
</calcChain>
</file>

<file path=xl/sharedStrings.xml><?xml version="1.0" encoding="utf-8"?>
<sst xmlns="http://schemas.openxmlformats.org/spreadsheetml/2006/main" count="221" uniqueCount="140">
  <si>
    <t>MAI</t>
  </si>
  <si>
    <t>G</t>
  </si>
  <si>
    <t>Quinta</t>
  </si>
  <si>
    <t>JUN</t>
  </si>
  <si>
    <t>H</t>
  </si>
  <si>
    <t>Sexta</t>
  </si>
  <si>
    <t>JUL</t>
  </si>
  <si>
    <t>I</t>
  </si>
  <si>
    <t>Sábado</t>
  </si>
  <si>
    <t>Periodicidade do Projeto (mensal = M; semanal = S e quinzenal = Q) =&gt;</t>
  </si>
  <si>
    <t>M</t>
  </si>
  <si>
    <t>Número de Períodos =&gt;</t>
  </si>
  <si>
    <t>MEMÓRIA DE CÁLCULO</t>
  </si>
  <si>
    <t>Descrição</t>
  </si>
  <si>
    <t>qtd</t>
  </si>
  <si>
    <t>Grupos de Despesas</t>
  </si>
  <si>
    <t>TOTAIS</t>
  </si>
  <si>
    <t xml:space="preserve">Totais (R$) &gt;&gt;&gt; </t>
  </si>
  <si>
    <t>Rubricas - Grupos de Contas/Despesas</t>
  </si>
  <si>
    <t>Exemplos de Despesas</t>
  </si>
  <si>
    <t>&lt;&lt; contrapartida - descrição igual as rubricas acima</t>
  </si>
  <si>
    <t>Unidade</t>
  </si>
  <si>
    <t>Valor Unitário</t>
  </si>
  <si>
    <t>Nome do Projeto:</t>
  </si>
  <si>
    <t>Responsável Técnico:</t>
  </si>
  <si>
    <t>Fone(s) do Responsável Técnico:</t>
  </si>
  <si>
    <t>Nome do Tesoureiro:</t>
  </si>
  <si>
    <t>Quantidade Total</t>
  </si>
  <si>
    <t>Aquisição Bens e Equipamentos, em razão de sua natureza e sob condições normais de utilização, possuem durabilidade  superior a dois anos. Exemplos: mesas, máquinas, tapeçaria, equipamentos de laboratório, ferramentas, veículos, computadores e periféricos, refrigeradores, lavadoras, máquinas de costura, máq p/fabricar sabões, cadeiras de rodas, acessórios e instrumentos musicais, aparelhos e instrumentos dentre outros.</t>
  </si>
  <si>
    <t>Aquisição de insumos, Feijão, cebola, batata, Ovos, Café, Arroz beneficiado, farinha de trigo, extrato de tomate, Carnes, salamaria de bovinos (mortadela, salsicha), Leite e derivados, Açúcar, Margarina, óleo de soja, Massas, biscoitos e pães / Medicamentos, detergentes, sabões, Alvejantes e desinfetantes entre outros.</t>
  </si>
  <si>
    <t>Despesas Relativas ao Projeto</t>
  </si>
  <si>
    <t>Exemplos: cimento, tijolos, Materiais de ferro, Tábuas (Pinus), escoras de eucalipto, Materiais de alumínio, areia, argamassa, prego, telha, revestimento cerâmico entre outros; Arquiteto, Serviço de Engenharia, Contratação de Construtura entre outros.</t>
  </si>
  <si>
    <t>Código da Rubrica</t>
  </si>
  <si>
    <t xml:space="preserve">Expediente, pedagógico, de esporte/recreação, aviamentos e vestuário, Livros, cadernos, Borrachas, luvas de látex, Material acrílico, suporte plástico, Tênis diversos, sapatilhas, Canetas, corretivo, bolas, brinquedos, Tesouras, grampeadores, Tecidos, Camisetas, jaquetas, bonés, calças e mantas entre outros. </t>
  </si>
  <si>
    <r>
      <rPr>
        <b/>
        <sz val="10"/>
        <color indexed="8"/>
        <rFont val="Arial"/>
        <family val="2"/>
      </rPr>
      <t>Despesas com Transporte</t>
    </r>
    <r>
      <rPr>
        <sz val="10"/>
        <color indexed="8"/>
        <rFont val="Arial"/>
        <family val="2"/>
      </rPr>
      <t xml:space="preserve"> (passagem, locação de veículos, gasolina, fretes, óleos e lubrificantes, vale transporte). -</t>
    </r>
    <r>
      <rPr>
        <b/>
        <sz val="10"/>
        <color indexed="8"/>
        <rFont val="Arial"/>
        <family val="2"/>
      </rPr>
      <t>Despesas com Hospedagem</t>
    </r>
    <r>
      <rPr>
        <sz val="10"/>
        <color indexed="8"/>
        <rFont val="Arial"/>
        <family val="2"/>
      </rPr>
      <t xml:space="preserve"> (hotéis, pousadas, apartamentos entre outros) - </t>
    </r>
    <r>
      <rPr>
        <b/>
        <sz val="10"/>
        <color indexed="8"/>
        <rFont val="Arial"/>
        <family val="2"/>
      </rPr>
      <t xml:space="preserve">Despesas Fixas </t>
    </r>
    <r>
      <rPr>
        <sz val="10"/>
        <color indexed="8"/>
        <rFont val="Arial"/>
        <family val="2"/>
      </rPr>
      <t xml:space="preserve">desde que seja necessária para a Execução do Projeto apresentado pela Entidade. Ex: com Energia elétrica, Botijões de gás, Telefonia, serviços de internet (conexão), água (Corsan, Dmae, etc.) </t>
    </r>
  </si>
  <si>
    <t>Rubrica Livre</t>
  </si>
  <si>
    <t>Utilizar quando ocorrer alguma Despesa que não se enquadre nas outras</t>
  </si>
  <si>
    <t>R$</t>
  </si>
  <si>
    <t xml:space="preserve"> R$</t>
  </si>
  <si>
    <t>2 mês</t>
  </si>
  <si>
    <t>3 mês</t>
  </si>
  <si>
    <t>1 mês</t>
  </si>
  <si>
    <t>4 mês</t>
  </si>
  <si>
    <t>5 mês</t>
  </si>
  <si>
    <t>6 mês</t>
  </si>
  <si>
    <t>Valor Total</t>
  </si>
  <si>
    <t>% dos Grupos de Despesas</t>
  </si>
  <si>
    <t xml:space="preserve">Valor Total </t>
  </si>
  <si>
    <t>7º mês</t>
  </si>
  <si>
    <t>8º mês</t>
  </si>
  <si>
    <t>9º mês</t>
  </si>
  <si>
    <t>10º mês</t>
  </si>
  <si>
    <t>11º mês</t>
  </si>
  <si>
    <t>12º mês</t>
  </si>
  <si>
    <t>Grupo de Despesa</t>
  </si>
  <si>
    <t>Despesa Fixas, de Transporte e Hospedagem</t>
  </si>
  <si>
    <t>Despesas de Material de Consumo</t>
  </si>
  <si>
    <t>Despesa de Alimentação, Higiene e Limpeza</t>
  </si>
  <si>
    <t xml:space="preserve">Despesa de Equipamentos e Bens Permanente </t>
  </si>
  <si>
    <t>Valores repassados à Entidade Âncora - parceria por edital - valores mensasis as executoras dos projetos</t>
  </si>
  <si>
    <t>Despesas de Material de Obra e Infraestrutura</t>
  </si>
  <si>
    <t>Código  Rubrica</t>
  </si>
  <si>
    <t>Despesas de Prestação de Serviços de Terceiros</t>
  </si>
  <si>
    <t>Financiamento de Projetos</t>
  </si>
  <si>
    <t>Gastos com Pessoal</t>
  </si>
  <si>
    <t>%</t>
  </si>
  <si>
    <t>Total</t>
  </si>
  <si>
    <t xml:space="preserve">Totais Contrapartida da Entidade(R$) &gt;&gt;&gt; </t>
  </si>
  <si>
    <t>Código Rubrica</t>
  </si>
  <si>
    <t>ENTIDADE</t>
  </si>
  <si>
    <t>PRÓ-SOCIAL</t>
  </si>
  <si>
    <t>Plano de Aplicação dos Recursos Financeiros - Contrapartida da Entidade - Periodicidade Mensal</t>
  </si>
  <si>
    <t xml:space="preserve">Total = 3. R$ Solicitado ao PróSocial + 4. R$ Contrapartida da Entidade      &gt;&gt;&gt; 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</si>
  <si>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</si>
  <si>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</si>
  <si>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</si>
  <si>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</si>
  <si>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</si>
  <si>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</si>
  <si>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</si>
  <si>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</si>
  <si>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</si>
  <si>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</si>
  <si>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</si>
  <si>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</si>
  <si>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Despesas Administrativas Relativas ao Projeto</t>
  </si>
  <si>
    <t>Remuneração de funcionários contratados - CLT -  para execução do projeto proposto</t>
  </si>
  <si>
    <t>Contratação de Prestação de Serviços, serviços técnicos, Professores/Educadores/Oficineiros, , serviços de terceiros para manutenção entre outras contratações de serviços de terceiros necessários para execução do projeto.</t>
  </si>
  <si>
    <t>Responsável Legal da Entidade:</t>
  </si>
  <si>
    <t xml:space="preserve">      SubTotal        (M1 a M6)</t>
  </si>
  <si>
    <t xml:space="preserve">     TOTAL          (M1 a M12)</t>
  </si>
  <si>
    <t>Unidade de Medida</t>
  </si>
  <si>
    <t>Metro</t>
  </si>
  <si>
    <t>KM</t>
  </si>
  <si>
    <t>Litro</t>
  </si>
  <si>
    <t>Kg</t>
  </si>
  <si>
    <r>
      <t>m</t>
    </r>
    <r>
      <rPr>
        <sz val="18"/>
        <rFont val="Calibri"/>
        <family val="2"/>
      </rPr>
      <t>³</t>
    </r>
  </si>
  <si>
    <r>
      <t>m</t>
    </r>
    <r>
      <rPr>
        <sz val="18"/>
        <rFont val="Calibri"/>
        <family val="2"/>
      </rPr>
      <t>²</t>
    </r>
  </si>
  <si>
    <t>Hora</t>
  </si>
  <si>
    <t>Caixa</t>
  </si>
  <si>
    <t>Fardo</t>
  </si>
  <si>
    <t>Unitário</t>
  </si>
  <si>
    <t>Mensal</t>
  </si>
  <si>
    <t>Conjunto</t>
  </si>
  <si>
    <t>Kit</t>
  </si>
  <si>
    <t>Prest. Serviços</t>
  </si>
  <si>
    <t>Outro</t>
  </si>
  <si>
    <r>
      <t>m</t>
    </r>
    <r>
      <rPr>
        <sz val="16"/>
        <rFont val="Calibri"/>
        <family val="2"/>
      </rPr>
      <t>²</t>
    </r>
  </si>
  <si>
    <r>
      <t>m</t>
    </r>
    <r>
      <rPr>
        <sz val="16"/>
        <rFont val="Calibri"/>
        <family val="2"/>
      </rPr>
      <t>³</t>
    </r>
  </si>
  <si>
    <r>
      <t>Serviços Administrativos.</t>
    </r>
    <r>
      <rPr>
        <b/>
        <sz val="10"/>
        <rFont val="Arial"/>
        <family val="2"/>
      </rPr>
      <t xml:space="preserve"> Instrução Normativa - Art. 24</t>
    </r>
    <r>
      <rPr>
        <sz val="10"/>
        <rFont val="Arial"/>
        <family val="2"/>
      </rPr>
      <t xml:space="preserve"> - As despesas administrativas relativas à elaboração do projeto, coordenação, agenciamento, captação de recursos, assessoria jurídica e contábil e outras deverão ser detalhadas e reunidas num mesmo grupo de despesa, não podendo exceder a 10% (dez por cento) do valor total do projeto</t>
    </r>
  </si>
  <si>
    <t>FEAISP (8%) =&gt;</t>
  </si>
  <si>
    <t>Fundo 3º Setor (2%) =&gt;</t>
  </si>
  <si>
    <t>Valor do Primeiro Semestre ==&gt;</t>
  </si>
  <si>
    <t>Valor do Segundo Semestre ==&gt;</t>
  </si>
  <si>
    <t xml:space="preserve">VALOR TOTAL SOLICITADO AO PRÓ-SOCIAL PARA O PROJETO ===&gt; </t>
  </si>
  <si>
    <t>VALOR SOLICITADO PARA O PROJETO NO SEGUNDO SEMESTRE ===&gt;</t>
  </si>
  <si>
    <t>SubTotal            (M7 a M12)</t>
  </si>
  <si>
    <t>Nome do Contador:</t>
  </si>
  <si>
    <t>Nro Registro da Entidade na Secretaria:</t>
  </si>
  <si>
    <t>Entidade Proponente/Executora do Projeto:</t>
  </si>
  <si>
    <t>Nº CRC do Contador:</t>
  </si>
  <si>
    <t>Despesa de Gêneros Alimentícios, Produtos Higiene e Produtos de Limpeza</t>
  </si>
  <si>
    <t>SOMA DO PRIMEIRO SEMESTRE</t>
  </si>
  <si>
    <t>Repasse Adicional da Empresa Patrocinadora aos FUNDOS (10%). Esse valor não é incentivado por meio do ICMS</t>
  </si>
  <si>
    <t>Fundo Estadual Apoio à Inclusão Social e Produtiva - FEAISP -  (8%) ====&gt;</t>
  </si>
  <si>
    <t xml:space="preserve">Fundo Permanente de Sustentabilidade 3º Setor – Fundação Gerações -  (2%) ====&gt; </t>
  </si>
  <si>
    <t>1º</t>
  </si>
  <si>
    <t>Mês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</si>
  <si>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</si>
  <si>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</si>
  <si>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</si>
  <si>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</si>
  <si>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</si>
  <si>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</si>
  <si>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</si>
  <si>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</si>
  <si>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</si>
  <si>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</si>
  <si>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</si>
  <si>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SOMA DO SEGUNDO SEMESTRE</t>
  </si>
</sst>
</file>

<file path=xl/styles.xml><?xml version="1.0" encoding="utf-8"?>
<styleSheet xmlns="http://schemas.openxmlformats.org/spreadsheetml/2006/main">
  <numFmts count="5">
    <numFmt numFmtId="164" formatCode="00#"/>
    <numFmt numFmtId="165" formatCode="#,##0.0"/>
    <numFmt numFmtId="166" formatCode="_(* #,##0.00_);_(* \(#,##0.00\);_(* \-??_);_(@_)"/>
    <numFmt numFmtId="167" formatCode="dd/mm/yy;@"/>
    <numFmt numFmtId="168" formatCode="&quot;R$&quot;\ #,##0.00"/>
  </numFmts>
  <fonts count="43">
    <font>
      <sz val="10"/>
      <name val="Arial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206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6"/>
      <name val="Calibri"/>
      <family val="2"/>
    </font>
    <font>
      <sz val="18"/>
      <name val="Calibri"/>
      <family val="2"/>
    </font>
    <font>
      <sz val="11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16"/>
      <name val="Calibri"/>
      <family val="2"/>
      <scheme val="minor"/>
    </font>
    <font>
      <sz val="10"/>
      <color indexed="22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7" tint="0.79998168889431442"/>
        <bgColor indexed="3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theme="5" tint="0.79995117038483843"/>
      </patternFill>
    </fill>
    <fill>
      <patternFill patternType="solid">
        <fgColor theme="9" tint="0.39994506668294322"/>
        <bgColor indexed="26"/>
      </patternFill>
    </fill>
    <fill>
      <patternFill patternType="solid">
        <fgColor theme="0" tint="-0.14999847407452621"/>
        <bgColor indexed="60"/>
      </patternFill>
    </fill>
    <fill>
      <patternFill patternType="solid">
        <fgColor rgb="FFFFE181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theme="9" tint="0.79998168889431442"/>
        <bgColor theme="9" tint="0.59996337778862885"/>
      </patternFill>
    </fill>
    <fill>
      <patternFill patternType="solid">
        <fgColor theme="4" tint="0.39994506668294322"/>
        <bgColor indexed="26"/>
      </patternFill>
    </fill>
    <fill>
      <patternFill patternType="solid">
        <fgColor theme="0"/>
        <bgColor theme="9" tint="0.59996337778862885"/>
      </patternFill>
    </fill>
    <fill>
      <patternFill patternType="solid">
        <fgColor theme="0"/>
        <bgColor indexed="27"/>
      </patternFill>
    </fill>
    <fill>
      <patternFill patternType="solid">
        <fgColor rgb="FFFFF9E7"/>
        <bgColor indexed="64"/>
      </patternFill>
    </fill>
  </fills>
  <borders count="1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medium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9" fontId="12" fillId="0" borderId="0" applyFill="0" applyBorder="0" applyAlignment="0" applyProtection="0"/>
    <xf numFmtId="0" fontId="2" fillId="0" borderId="0" applyNumberFormat="0" applyFill="0" applyBorder="0" applyAlignment="0" applyProtection="0"/>
    <xf numFmtId="166" fontId="12" fillId="0" borderId="0" applyFill="0" applyBorder="0" applyAlignment="0" applyProtection="0"/>
  </cellStyleXfs>
  <cellXfs count="53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left" vertical="center" wrapText="1"/>
    </xf>
    <xf numFmtId="165" fontId="0" fillId="0" borderId="0" xfId="0" applyNumberFormat="1" applyAlignment="1" applyProtection="1">
      <alignment horizontal="center" vertical="center"/>
    </xf>
    <xf numFmtId="166" fontId="0" fillId="0" borderId="0" xfId="7" applyFont="1" applyFill="1" applyBorder="1" applyAlignment="1" applyProtection="1">
      <alignment horizontal="left" vertical="center" wrapText="1"/>
    </xf>
    <xf numFmtId="4" fontId="0" fillId="0" borderId="0" xfId="0" applyNumberFormat="1" applyAlignment="1" applyProtection="1">
      <alignment vertical="center"/>
    </xf>
    <xf numFmtId="0" fontId="5" fillId="0" borderId="0" xfId="0" applyFont="1" applyBorder="1" applyProtection="1"/>
    <xf numFmtId="0" fontId="0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2" fillId="0" borderId="0" xfId="3" applyAlignment="1">
      <alignment horizontal="center"/>
    </xf>
    <xf numFmtId="0" fontId="12" fillId="0" borderId="0" xfId="3"/>
    <xf numFmtId="0" fontId="12" fillId="0" borderId="0" xfId="3" applyBorder="1"/>
    <xf numFmtId="0" fontId="0" fillId="0" borderId="0" xfId="0" applyAlignment="1" applyProtection="1">
      <alignment wrapText="1"/>
    </xf>
    <xf numFmtId="0" fontId="12" fillId="0" borderId="0" xfId="3" applyAlignment="1">
      <alignment wrapText="1"/>
    </xf>
    <xf numFmtId="0" fontId="0" fillId="0" borderId="0" xfId="3" applyFont="1"/>
    <xf numFmtId="0" fontId="17" fillId="0" borderId="0" xfId="0" applyFont="1" applyAlignment="1">
      <alignment wrapText="1"/>
    </xf>
    <xf numFmtId="0" fontId="0" fillId="0" borderId="0" xfId="3" applyFont="1" applyAlignment="1">
      <alignment wrapText="1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right"/>
    </xf>
    <xf numFmtId="0" fontId="19" fillId="2" borderId="11" xfId="0" applyFont="1" applyFill="1" applyBorder="1" applyAlignment="1" applyProtection="1">
      <alignment horizontal="left" vertical="center"/>
    </xf>
    <xf numFmtId="0" fontId="19" fillId="2" borderId="8" xfId="0" applyFont="1" applyFill="1" applyBorder="1" applyAlignment="1" applyProtection="1">
      <alignment horizontal="left" vertical="center"/>
    </xf>
    <xf numFmtId="0" fontId="19" fillId="2" borderId="9" xfId="0" applyFont="1" applyFill="1" applyBorder="1" applyAlignment="1" applyProtection="1">
      <alignment horizontal="left" vertical="center"/>
    </xf>
    <xf numFmtId="0" fontId="12" fillId="0" borderId="0" xfId="3" applyAlignment="1">
      <alignment vertical="center"/>
    </xf>
    <xf numFmtId="0" fontId="0" fillId="0" borderId="0" xfId="0" applyAlignment="1" applyProtection="1">
      <alignment horizontal="left" vertical="center" wrapText="1"/>
      <protection locked="0"/>
    </xf>
    <xf numFmtId="0" fontId="10" fillId="0" borderId="0" xfId="0" applyFont="1"/>
    <xf numFmtId="0" fontId="15" fillId="0" borderId="0" xfId="0" applyFont="1"/>
    <xf numFmtId="0" fontId="2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wrapText="1"/>
    </xf>
    <xf numFmtId="164" fontId="9" fillId="0" borderId="0" xfId="0" applyNumberFormat="1" applyFont="1" applyAlignment="1" applyProtection="1">
      <alignment horizontal="center" vertical="center" wrapText="1"/>
    </xf>
    <xf numFmtId="166" fontId="9" fillId="0" borderId="0" xfId="7" applyFont="1" applyFill="1" applyBorder="1" applyAlignment="1" applyProtection="1">
      <alignment horizontal="center" vertical="center" wrapText="1"/>
    </xf>
    <xf numFmtId="0" fontId="0" fillId="8" borderId="0" xfId="0" applyFill="1" applyProtection="1"/>
    <xf numFmtId="0" fontId="0" fillId="8" borderId="0" xfId="0" applyFill="1" applyAlignment="1" applyProtection="1">
      <alignment horizontal="center" vertical="center"/>
    </xf>
    <xf numFmtId="0" fontId="0" fillId="8" borderId="0" xfId="0" applyFill="1"/>
    <xf numFmtId="0" fontId="3" fillId="8" borderId="0" xfId="0" applyFont="1" applyFill="1" applyAlignment="1" applyProtection="1">
      <alignment horizontal="right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Protection="1"/>
    <xf numFmtId="0" fontId="21" fillId="0" borderId="0" xfId="0" applyNumberFormat="1" applyFont="1" applyAlignment="1" applyProtection="1">
      <alignment horizontal="left" vertical="center"/>
    </xf>
    <xf numFmtId="0" fontId="0" fillId="0" borderId="0" xfId="0" applyNumberFormat="1" applyProtection="1"/>
    <xf numFmtId="0" fontId="0" fillId="0" borderId="0" xfId="0" applyNumberFormat="1" applyProtection="1">
      <protection locked="0"/>
    </xf>
    <xf numFmtId="9" fontId="12" fillId="8" borderId="0" xfId="5" applyFill="1" applyAlignment="1" applyProtection="1">
      <alignment horizontal="center" vertical="center"/>
    </xf>
    <xf numFmtId="9" fontId="12" fillId="0" borderId="0" xfId="5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25" fillId="0" borderId="0" xfId="0" applyFont="1"/>
    <xf numFmtId="0" fontId="0" fillId="0" borderId="23" xfId="0" applyBorder="1" applyProtection="1"/>
    <xf numFmtId="0" fontId="0" fillId="0" borderId="23" xfId="0" applyFont="1" applyBorder="1" applyProtection="1"/>
    <xf numFmtId="0" fontId="5" fillId="0" borderId="23" xfId="0" applyFont="1" applyBorder="1" applyProtection="1"/>
    <xf numFmtId="0" fontId="12" fillId="0" borderId="23" xfId="0" applyFont="1" applyBorder="1" applyProtection="1"/>
    <xf numFmtId="166" fontId="8" fillId="17" borderId="14" xfId="7" applyFont="1" applyFill="1" applyBorder="1" applyAlignment="1" applyProtection="1">
      <alignment vertical="center"/>
    </xf>
    <xf numFmtId="4" fontId="8" fillId="18" borderId="14" xfId="4" applyNumberFormat="1" applyFont="1" applyFill="1" applyBorder="1" applyAlignment="1" applyProtection="1">
      <alignment horizontal="right" vertical="center"/>
    </xf>
    <xf numFmtId="0" fontId="0" fillId="14" borderId="26" xfId="4" applyFont="1" applyFill="1" applyBorder="1" applyAlignment="1" applyProtection="1">
      <alignment horizontal="center" vertical="center"/>
    </xf>
    <xf numFmtId="0" fontId="11" fillId="14" borderId="34" xfId="4" applyFont="1" applyFill="1" applyBorder="1" applyAlignment="1" applyProtection="1">
      <alignment vertical="center" wrapText="1"/>
    </xf>
    <xf numFmtId="4" fontId="25" fillId="12" borderId="21" xfId="4" applyNumberFormat="1" applyFont="1" applyFill="1" applyBorder="1" applyAlignment="1" applyProtection="1">
      <alignment horizontal="center" vertical="center"/>
    </xf>
    <xf numFmtId="4" fontId="25" fillId="12" borderId="16" xfId="4" applyNumberFormat="1" applyFont="1" applyFill="1" applyBorder="1" applyAlignment="1" applyProtection="1">
      <alignment horizontal="center" vertical="center"/>
    </xf>
    <xf numFmtId="4" fontId="25" fillId="12" borderId="17" xfId="4" applyNumberFormat="1" applyFont="1" applyFill="1" applyBorder="1" applyAlignment="1" applyProtection="1">
      <alignment horizontal="center" vertical="center"/>
    </xf>
    <xf numFmtId="4" fontId="26" fillId="28" borderId="26" xfId="4" applyNumberFormat="1" applyFont="1" applyFill="1" applyBorder="1" applyAlignment="1" applyProtection="1">
      <alignment horizontal="center" vertical="center"/>
    </xf>
    <xf numFmtId="4" fontId="26" fillId="28" borderId="1" xfId="4" applyNumberFormat="1" applyFont="1" applyFill="1" applyBorder="1" applyAlignment="1" applyProtection="1">
      <alignment horizontal="center" vertical="center"/>
    </xf>
    <xf numFmtId="4" fontId="26" fillId="28" borderId="34" xfId="4" applyNumberFormat="1" applyFont="1" applyFill="1" applyBorder="1" applyAlignment="1" applyProtection="1">
      <alignment horizontal="center" vertical="center"/>
    </xf>
    <xf numFmtId="4" fontId="16" fillId="28" borderId="7" xfId="4" applyNumberFormat="1" applyFont="1" applyFill="1" applyBorder="1" applyAlignment="1" applyProtection="1">
      <alignment horizontal="center" vertical="center"/>
    </xf>
    <xf numFmtId="4" fontId="16" fillId="28" borderId="35" xfId="4" applyNumberFormat="1" applyFont="1" applyFill="1" applyBorder="1" applyAlignment="1" applyProtection="1">
      <alignment horizontal="center" vertical="center"/>
    </xf>
    <xf numFmtId="4" fontId="16" fillId="28" borderId="41" xfId="4" applyNumberFormat="1" applyFont="1" applyFill="1" applyBorder="1" applyAlignment="1" applyProtection="1">
      <alignment horizontal="center" vertical="center"/>
    </xf>
    <xf numFmtId="4" fontId="8" fillId="29" borderId="15" xfId="4" applyNumberFormat="1" applyFont="1" applyFill="1" applyBorder="1" applyAlignment="1" applyProtection="1">
      <alignment horizontal="center" vertical="center"/>
    </xf>
    <xf numFmtId="4" fontId="8" fillId="29" borderId="15" xfId="0" applyNumberFormat="1" applyFont="1" applyFill="1" applyBorder="1" applyAlignment="1">
      <alignment horizontal="center" vertical="center"/>
    </xf>
    <xf numFmtId="0" fontId="18" fillId="15" borderId="14" xfId="4" applyFont="1" applyFill="1" applyBorder="1" applyAlignment="1" applyProtection="1">
      <alignment horizontal="center" vertical="center" wrapText="1"/>
    </xf>
    <xf numFmtId="0" fontId="5" fillId="12" borderId="52" xfId="4" applyFont="1" applyFill="1" applyBorder="1" applyAlignment="1" applyProtection="1">
      <alignment horizontal="center" vertical="center"/>
    </xf>
    <xf numFmtId="0" fontId="5" fillId="12" borderId="53" xfId="4" applyFont="1" applyFill="1" applyBorder="1" applyAlignment="1" applyProtection="1">
      <alignment horizontal="center" vertical="center"/>
    </xf>
    <xf numFmtId="0" fontId="5" fillId="12" borderId="54" xfId="4" applyFont="1" applyFill="1" applyBorder="1" applyAlignment="1" applyProtection="1">
      <alignment horizontal="center" vertical="center"/>
    </xf>
    <xf numFmtId="4" fontId="25" fillId="12" borderId="44" xfId="4" applyNumberFormat="1" applyFont="1" applyFill="1" applyBorder="1" applyAlignment="1" applyProtection="1">
      <alignment horizontal="center" vertical="center"/>
    </xf>
    <xf numFmtId="4" fontId="25" fillId="12" borderId="40" xfId="4" applyNumberFormat="1" applyFont="1" applyFill="1" applyBorder="1" applyAlignment="1" applyProtection="1">
      <alignment horizontal="center" vertical="center"/>
    </xf>
    <xf numFmtId="4" fontId="25" fillId="12" borderId="57" xfId="4" applyNumberFormat="1" applyFont="1" applyFill="1" applyBorder="1" applyAlignment="1" applyProtection="1">
      <alignment horizontal="center" vertical="center"/>
    </xf>
    <xf numFmtId="0" fontId="5" fillId="29" borderId="15" xfId="4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>
      <alignment vertical="center" wrapText="1"/>
    </xf>
    <xf numFmtId="0" fontId="10" fillId="3" borderId="4" xfId="3" applyFont="1" applyFill="1" applyBorder="1" applyAlignment="1">
      <alignment vertical="center" wrapText="1"/>
    </xf>
    <xf numFmtId="0" fontId="10" fillId="3" borderId="4" xfId="3" applyFont="1" applyFill="1" applyBorder="1" applyAlignment="1">
      <alignment horizontal="left" vertical="center" wrapText="1"/>
    </xf>
    <xf numFmtId="0" fontId="10" fillId="6" borderId="4" xfId="3" applyFont="1" applyFill="1" applyBorder="1" applyAlignment="1">
      <alignment vertical="center" wrapText="1"/>
    </xf>
    <xf numFmtId="0" fontId="10" fillId="5" borderId="4" xfId="3" applyFont="1" applyFill="1" applyBorder="1" applyAlignment="1">
      <alignment vertical="center" wrapText="1"/>
    </xf>
    <xf numFmtId="0" fontId="10" fillId="0" borderId="4" xfId="3" applyFont="1" applyFill="1" applyBorder="1" applyAlignment="1">
      <alignment horizontal="left" vertical="center" wrapText="1"/>
    </xf>
    <xf numFmtId="0" fontId="12" fillId="0" borderId="24" xfId="3" applyFill="1" applyBorder="1" applyAlignment="1">
      <alignment horizontal="center" vertical="center"/>
    </xf>
    <xf numFmtId="0" fontId="0" fillId="0" borderId="28" xfId="3" applyFont="1" applyFill="1" applyBorder="1" applyAlignment="1">
      <alignment horizontal="justify" vertical="center" wrapText="1"/>
    </xf>
    <xf numFmtId="0" fontId="0" fillId="3" borderId="24" xfId="3" applyFont="1" applyFill="1" applyBorder="1" applyAlignment="1">
      <alignment horizontal="center" vertical="center"/>
    </xf>
    <xf numFmtId="0" fontId="0" fillId="3" borderId="28" xfId="3" applyFont="1" applyFill="1" applyBorder="1" applyAlignment="1">
      <alignment horizontal="justify" vertical="center" wrapText="1"/>
    </xf>
    <xf numFmtId="0" fontId="12" fillId="3" borderId="24" xfId="3" applyFill="1" applyBorder="1" applyAlignment="1">
      <alignment horizontal="center" vertical="center"/>
    </xf>
    <xf numFmtId="0" fontId="11" fillId="0" borderId="28" xfId="2" applyFont="1" applyFill="1" applyBorder="1" applyAlignment="1">
      <alignment horizontal="justify" vertical="center" wrapText="1"/>
    </xf>
    <xf numFmtId="0" fontId="12" fillId="6" borderId="24" xfId="3" applyFill="1" applyBorder="1" applyAlignment="1">
      <alignment horizontal="center" vertical="center"/>
    </xf>
    <xf numFmtId="0" fontId="0" fillId="6" borderId="28" xfId="3" applyFont="1" applyFill="1" applyBorder="1" applyAlignment="1">
      <alignment horizontal="justify" vertical="center" wrapText="1"/>
    </xf>
    <xf numFmtId="0" fontId="12" fillId="7" borderId="24" xfId="3" applyFill="1" applyBorder="1" applyAlignment="1">
      <alignment horizontal="center" vertical="center"/>
    </xf>
    <xf numFmtId="0" fontId="0" fillId="5" borderId="28" xfId="3" applyFont="1" applyFill="1" applyBorder="1" applyAlignment="1">
      <alignment horizontal="justify" vertical="center" wrapText="1"/>
    </xf>
    <xf numFmtId="0" fontId="12" fillId="8" borderId="24" xfId="3" applyFill="1" applyBorder="1" applyAlignment="1">
      <alignment horizontal="center" vertical="center"/>
    </xf>
    <xf numFmtId="0" fontId="12" fillId="3" borderId="29" xfId="3" applyFill="1" applyBorder="1" applyAlignment="1">
      <alignment horizontal="center" vertical="center"/>
    </xf>
    <xf numFmtId="0" fontId="10" fillId="3" borderId="22" xfId="3" applyFont="1" applyFill="1" applyBorder="1" applyAlignment="1">
      <alignment vertical="center" wrapText="1"/>
    </xf>
    <xf numFmtId="0" fontId="0" fillId="3" borderId="32" xfId="3" applyFont="1" applyFill="1" applyBorder="1" applyAlignment="1">
      <alignment horizontal="justify" vertical="center" wrapText="1"/>
    </xf>
    <xf numFmtId="0" fontId="12" fillId="0" borderId="31" xfId="3" applyFill="1" applyBorder="1" applyAlignment="1">
      <alignment horizontal="center" vertical="center"/>
    </xf>
    <xf numFmtId="0" fontId="10" fillId="0" borderId="37" xfId="3" applyFont="1" applyFill="1" applyBorder="1" applyAlignment="1">
      <alignment vertical="center" wrapText="1"/>
    </xf>
    <xf numFmtId="0" fontId="0" fillId="0" borderId="30" xfId="3" applyFont="1" applyFill="1" applyBorder="1" applyAlignment="1">
      <alignment horizontal="left" vertical="center" wrapText="1"/>
    </xf>
    <xf numFmtId="0" fontId="0" fillId="0" borderId="28" xfId="3" applyFont="1" applyFill="1" applyBorder="1" applyAlignment="1">
      <alignment horizontal="left" vertical="center" wrapText="1"/>
    </xf>
    <xf numFmtId="0" fontId="12" fillId="20" borderId="29" xfId="3" applyFill="1" applyBorder="1" applyAlignment="1">
      <alignment horizontal="center"/>
    </xf>
    <xf numFmtId="0" fontId="10" fillId="20" borderId="22" xfId="3" applyFont="1" applyFill="1" applyBorder="1" applyAlignment="1">
      <alignment horizontal="left" vertical="center" wrapText="1"/>
    </xf>
    <xf numFmtId="0" fontId="0" fillId="20" borderId="32" xfId="3" applyFont="1" applyFill="1" applyBorder="1" applyAlignment="1">
      <alignment horizontal="left" vertical="center" wrapText="1"/>
    </xf>
    <xf numFmtId="0" fontId="12" fillId="20" borderId="24" xfId="3" applyFill="1" applyBorder="1" applyAlignment="1">
      <alignment horizontal="center" vertical="center"/>
    </xf>
    <xf numFmtId="0" fontId="10" fillId="20" borderId="4" xfId="3" applyFont="1" applyFill="1" applyBorder="1" applyAlignment="1">
      <alignment vertical="center" wrapText="1"/>
    </xf>
    <xf numFmtId="0" fontId="0" fillId="20" borderId="28" xfId="3" applyFont="1" applyFill="1" applyBorder="1" applyAlignment="1">
      <alignment horizontal="left" vertical="center" wrapText="1"/>
    </xf>
    <xf numFmtId="0" fontId="12" fillId="0" borderId="27" xfId="3" applyBorder="1" applyAlignment="1">
      <alignment vertical="center"/>
    </xf>
    <xf numFmtId="0" fontId="5" fillId="11" borderId="50" xfId="3" applyFont="1" applyFill="1" applyBorder="1" applyAlignment="1">
      <alignment horizontal="center" vertical="center"/>
    </xf>
    <xf numFmtId="0" fontId="5" fillId="11" borderId="59" xfId="3" applyFont="1" applyFill="1" applyBorder="1" applyAlignment="1">
      <alignment horizontal="center" vertical="center"/>
    </xf>
    <xf numFmtId="0" fontId="5" fillId="11" borderId="51" xfId="3" applyFont="1" applyFill="1" applyBorder="1" applyAlignment="1">
      <alignment horizontal="center" vertical="center" wrapText="1"/>
    </xf>
    <xf numFmtId="0" fontId="19" fillId="0" borderId="24" xfId="3" applyFont="1" applyFill="1" applyBorder="1" applyAlignment="1">
      <alignment horizontal="center" vertical="center"/>
    </xf>
    <xf numFmtId="0" fontId="19" fillId="0" borderId="4" xfId="3" applyFont="1" applyFill="1" applyBorder="1" applyAlignment="1">
      <alignment vertical="center" wrapText="1"/>
    </xf>
    <xf numFmtId="0" fontId="19" fillId="3" borderId="24" xfId="3" applyFont="1" applyFill="1" applyBorder="1" applyAlignment="1">
      <alignment horizontal="center" vertical="center"/>
    </xf>
    <xf numFmtId="0" fontId="19" fillId="3" borderId="4" xfId="3" applyFont="1" applyFill="1" applyBorder="1" applyAlignment="1">
      <alignment vertical="center" wrapText="1"/>
    </xf>
    <xf numFmtId="0" fontId="19" fillId="3" borderId="4" xfId="3" applyFont="1" applyFill="1" applyBorder="1" applyAlignment="1">
      <alignment horizontal="left" vertical="center" wrapText="1"/>
    </xf>
    <xf numFmtId="0" fontId="19" fillId="6" borderId="24" xfId="3" applyFont="1" applyFill="1" applyBorder="1" applyAlignment="1">
      <alignment horizontal="center" vertical="center"/>
    </xf>
    <xf numFmtId="0" fontId="19" fillId="6" borderId="4" xfId="3" applyFont="1" applyFill="1" applyBorder="1" applyAlignment="1">
      <alignment vertical="center" wrapText="1"/>
    </xf>
    <xf numFmtId="0" fontId="19" fillId="7" borderId="24" xfId="3" applyFont="1" applyFill="1" applyBorder="1" applyAlignment="1">
      <alignment horizontal="center" vertical="center"/>
    </xf>
    <xf numFmtId="0" fontId="19" fillId="5" borderId="4" xfId="3" applyFont="1" applyFill="1" applyBorder="1" applyAlignment="1">
      <alignment vertical="center" wrapText="1"/>
    </xf>
    <xf numFmtId="0" fontId="19" fillId="8" borderId="24" xfId="3" applyFont="1" applyFill="1" applyBorder="1" applyAlignment="1">
      <alignment horizontal="center" vertical="center"/>
    </xf>
    <xf numFmtId="0" fontId="19" fillId="3" borderId="29" xfId="3" applyFont="1" applyFill="1" applyBorder="1" applyAlignment="1">
      <alignment horizontal="center" vertical="center"/>
    </xf>
    <xf numFmtId="0" fontId="19" fillId="3" borderId="22" xfId="3" applyFont="1" applyFill="1" applyBorder="1" applyAlignment="1">
      <alignment vertical="center" wrapText="1"/>
    </xf>
    <xf numFmtId="0" fontId="19" fillId="0" borderId="31" xfId="3" applyFont="1" applyFill="1" applyBorder="1" applyAlignment="1">
      <alignment horizontal="center" vertical="center"/>
    </xf>
    <xf numFmtId="0" fontId="19" fillId="0" borderId="37" xfId="3" applyFont="1" applyFill="1" applyBorder="1" applyAlignment="1">
      <alignment vertical="center" wrapText="1"/>
    </xf>
    <xf numFmtId="0" fontId="19" fillId="20" borderId="24" xfId="3" applyFont="1" applyFill="1" applyBorder="1" applyAlignment="1">
      <alignment horizontal="center" vertical="center"/>
    </xf>
    <xf numFmtId="0" fontId="19" fillId="20" borderId="4" xfId="3" applyFont="1" applyFill="1" applyBorder="1" applyAlignment="1">
      <alignment vertical="center" wrapText="1"/>
    </xf>
    <xf numFmtId="0" fontId="19" fillId="0" borderId="4" xfId="3" applyFont="1" applyFill="1" applyBorder="1" applyAlignment="1">
      <alignment horizontal="left" vertical="center" wrapText="1"/>
    </xf>
    <xf numFmtId="0" fontId="19" fillId="20" borderId="29" xfId="3" applyFont="1" applyFill="1" applyBorder="1" applyAlignment="1">
      <alignment horizontal="center"/>
    </xf>
    <xf numFmtId="0" fontId="19" fillId="20" borderId="22" xfId="3" applyFont="1" applyFill="1" applyBorder="1" applyAlignment="1">
      <alignment horizontal="left" vertical="center" wrapText="1"/>
    </xf>
    <xf numFmtId="0" fontId="0" fillId="14" borderId="48" xfId="4" applyFont="1" applyFill="1" applyBorder="1" applyAlignment="1" applyProtection="1">
      <alignment horizontal="center" vertical="center"/>
    </xf>
    <xf numFmtId="0" fontId="11" fillId="14" borderId="56" xfId="4" applyFont="1" applyFill="1" applyBorder="1" applyAlignment="1" applyProtection="1">
      <alignment vertical="center" wrapText="1"/>
    </xf>
    <xf numFmtId="4" fontId="26" fillId="28" borderId="48" xfId="4" applyNumberFormat="1" applyFont="1" applyFill="1" applyBorder="1" applyAlignment="1" applyProtection="1">
      <alignment horizontal="center" vertical="center"/>
    </xf>
    <xf numFmtId="4" fontId="26" fillId="28" borderId="49" xfId="4" applyNumberFormat="1" applyFont="1" applyFill="1" applyBorder="1" applyAlignment="1" applyProtection="1">
      <alignment horizontal="center" vertical="center"/>
    </xf>
    <xf numFmtId="4" fontId="26" fillId="28" borderId="56" xfId="4" applyNumberFormat="1" applyFont="1" applyFill="1" applyBorder="1" applyAlignment="1" applyProtection="1">
      <alignment horizontal="center" vertical="center"/>
    </xf>
    <xf numFmtId="4" fontId="16" fillId="28" borderId="43" xfId="4" applyNumberFormat="1" applyFont="1" applyFill="1" applyBorder="1" applyAlignment="1" applyProtection="1">
      <alignment horizontal="center" vertical="center"/>
    </xf>
    <xf numFmtId="0" fontId="0" fillId="6" borderId="25" xfId="4" applyFont="1" applyFill="1" applyBorder="1" applyAlignment="1" applyProtection="1">
      <alignment horizontal="center" vertical="center"/>
    </xf>
    <xf numFmtId="0" fontId="11" fillId="6" borderId="38" xfId="4" applyFont="1" applyFill="1" applyBorder="1" applyAlignment="1" applyProtection="1">
      <alignment vertical="center" wrapText="1"/>
    </xf>
    <xf numFmtId="4" fontId="26" fillId="30" borderId="25" xfId="4" applyNumberFormat="1" applyFont="1" applyFill="1" applyBorder="1" applyAlignment="1" applyProtection="1">
      <alignment horizontal="center" vertical="center"/>
    </xf>
    <xf numFmtId="4" fontId="26" fillId="30" borderId="5" xfId="4" applyNumberFormat="1" applyFont="1" applyFill="1" applyBorder="1" applyAlignment="1" applyProtection="1">
      <alignment horizontal="center" vertical="center"/>
    </xf>
    <xf numFmtId="4" fontId="26" fillId="30" borderId="38" xfId="4" applyNumberFormat="1" applyFont="1" applyFill="1" applyBorder="1" applyAlignment="1" applyProtection="1">
      <alignment horizontal="center" vertical="center"/>
    </xf>
    <xf numFmtId="0" fontId="0" fillId="30" borderId="26" xfId="4" applyFont="1" applyFill="1" applyBorder="1" applyAlignment="1" applyProtection="1">
      <alignment horizontal="center" vertical="center"/>
    </xf>
    <xf numFmtId="0" fontId="11" fillId="30" borderId="34" xfId="4" applyFont="1" applyFill="1" applyBorder="1" applyAlignment="1" applyProtection="1">
      <alignment vertical="center" wrapText="1"/>
    </xf>
    <xf numFmtId="4" fontId="26" fillId="30" borderId="26" xfId="4" applyNumberFormat="1" applyFont="1" applyFill="1" applyBorder="1" applyAlignment="1" applyProtection="1">
      <alignment horizontal="center" vertical="center"/>
    </xf>
    <xf numFmtId="4" fontId="26" fillId="30" borderId="1" xfId="4" applyNumberFormat="1" applyFont="1" applyFill="1" applyBorder="1" applyAlignment="1" applyProtection="1">
      <alignment horizontal="center" vertical="center"/>
    </xf>
    <xf numFmtId="4" fontId="26" fillId="30" borderId="34" xfId="4" applyNumberFormat="1" applyFont="1" applyFill="1" applyBorder="1" applyAlignment="1" applyProtection="1">
      <alignment horizontal="center" vertical="center"/>
    </xf>
    <xf numFmtId="0" fontId="0" fillId="30" borderId="48" xfId="4" applyFont="1" applyFill="1" applyBorder="1" applyAlignment="1" applyProtection="1">
      <alignment horizontal="center" vertical="center"/>
    </xf>
    <xf numFmtId="0" fontId="11" fillId="30" borderId="56" xfId="4" applyFont="1" applyFill="1" applyBorder="1" applyAlignment="1" applyProtection="1">
      <alignment vertical="center" wrapText="1"/>
    </xf>
    <xf numFmtId="4" fontId="26" fillId="30" borderId="48" xfId="4" applyNumberFormat="1" applyFont="1" applyFill="1" applyBorder="1" applyAlignment="1" applyProtection="1">
      <alignment horizontal="center" vertical="center"/>
    </xf>
    <xf numFmtId="4" fontId="26" fillId="30" borderId="49" xfId="4" applyNumberFormat="1" applyFont="1" applyFill="1" applyBorder="1" applyAlignment="1" applyProtection="1">
      <alignment horizontal="center" vertical="center"/>
    </xf>
    <xf numFmtId="4" fontId="26" fillId="30" borderId="56" xfId="4" applyNumberFormat="1" applyFont="1" applyFill="1" applyBorder="1" applyAlignment="1" applyProtection="1">
      <alignment horizontal="center" vertical="center"/>
    </xf>
    <xf numFmtId="4" fontId="16" fillId="30" borderId="36" xfId="4" applyNumberFormat="1" applyFont="1" applyFill="1" applyBorder="1" applyAlignment="1" applyProtection="1">
      <alignment horizontal="center" vertical="center"/>
    </xf>
    <xf numFmtId="4" fontId="16" fillId="30" borderId="43" xfId="4" applyNumberFormat="1" applyFont="1" applyFill="1" applyBorder="1" applyAlignment="1" applyProtection="1">
      <alignment horizontal="center" vertical="center"/>
    </xf>
    <xf numFmtId="4" fontId="16" fillId="30" borderId="35" xfId="4" applyNumberFormat="1" applyFont="1" applyFill="1" applyBorder="1" applyAlignment="1" applyProtection="1">
      <alignment horizontal="center" vertical="center"/>
    </xf>
    <xf numFmtId="4" fontId="16" fillId="30" borderId="41" xfId="4" applyNumberFormat="1" applyFont="1" applyFill="1" applyBorder="1" applyAlignment="1" applyProtection="1">
      <alignment horizontal="center" vertical="center"/>
    </xf>
    <xf numFmtId="4" fontId="16" fillId="30" borderId="45" xfId="4" applyNumberFormat="1" applyFont="1" applyFill="1" applyBorder="1" applyAlignment="1" applyProtection="1">
      <alignment horizontal="center" vertical="center"/>
    </xf>
    <xf numFmtId="4" fontId="16" fillId="30" borderId="7" xfId="4" applyNumberFormat="1" applyFont="1" applyFill="1" applyBorder="1" applyAlignment="1" applyProtection="1">
      <alignment horizontal="center" vertical="center"/>
    </xf>
    <xf numFmtId="4" fontId="16" fillId="30" borderId="55" xfId="4" applyNumberFormat="1" applyFont="1" applyFill="1" applyBorder="1" applyAlignment="1" applyProtection="1">
      <alignment horizontal="center" vertical="center"/>
    </xf>
    <xf numFmtId="4" fontId="26" fillId="28" borderId="25" xfId="4" applyNumberFormat="1" applyFont="1" applyFill="1" applyBorder="1" applyAlignment="1" applyProtection="1">
      <alignment horizontal="center" vertical="center"/>
    </xf>
    <xf numFmtId="4" fontId="26" fillId="28" borderId="5" xfId="4" applyNumberFormat="1" applyFont="1" applyFill="1" applyBorder="1" applyAlignment="1" applyProtection="1">
      <alignment horizontal="center" vertical="center"/>
    </xf>
    <xf numFmtId="4" fontId="26" fillId="28" borderId="38" xfId="4" applyNumberFormat="1" applyFont="1" applyFill="1" applyBorder="1" applyAlignment="1" applyProtection="1">
      <alignment horizontal="center" vertical="center"/>
    </xf>
    <xf numFmtId="4" fontId="16" fillId="28" borderId="36" xfId="4" applyNumberFormat="1" applyFont="1" applyFill="1" applyBorder="1" applyAlignment="1" applyProtection="1">
      <alignment horizontal="center" vertical="center"/>
    </xf>
    <xf numFmtId="4" fontId="16" fillId="28" borderId="20" xfId="4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Alignment="1" applyProtection="1">
      <alignment horizontal="center" vertical="center" wrapText="1"/>
    </xf>
    <xf numFmtId="4" fontId="9" fillId="0" borderId="0" xfId="0" applyNumberFormat="1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 vertical="center" wrapText="1"/>
    </xf>
    <xf numFmtId="166" fontId="0" fillId="0" borderId="0" xfId="7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horizontal="left" vertical="center"/>
    </xf>
    <xf numFmtId="0" fontId="5" fillId="27" borderId="46" xfId="4" applyFont="1" applyFill="1" applyBorder="1" applyAlignment="1" applyProtection="1">
      <alignment horizontal="center" vertical="center" wrapText="1"/>
    </xf>
    <xf numFmtId="0" fontId="0" fillId="0" borderId="0" xfId="0" applyFont="1"/>
    <xf numFmtId="167" fontId="5" fillId="16" borderId="5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9" fillId="0" borderId="0" xfId="0" applyNumberFormat="1" applyFont="1" applyAlignment="1" applyProtection="1">
      <alignment horizontal="center" vertical="center"/>
    </xf>
    <xf numFmtId="4" fontId="0" fillId="0" borderId="0" xfId="0" applyNumberFormat="1" applyAlignment="1">
      <alignment horizontal="center" vertical="center"/>
    </xf>
    <xf numFmtId="0" fontId="9" fillId="0" borderId="0" xfId="0" applyFont="1"/>
    <xf numFmtId="1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168" fontId="31" fillId="32" borderId="80" xfId="0" applyNumberFormat="1" applyFont="1" applyFill="1" applyBorder="1" applyAlignment="1" applyProtection="1">
      <alignment horizontal="left" vertical="center" wrapText="1"/>
    </xf>
    <xf numFmtId="168" fontId="31" fillId="32" borderId="66" xfId="0" applyNumberFormat="1" applyFont="1" applyFill="1" applyBorder="1" applyAlignment="1" applyProtection="1">
      <alignment horizontal="left" vertical="center" wrapText="1"/>
    </xf>
    <xf numFmtId="168" fontId="34" fillId="32" borderId="44" xfId="0" applyNumberFormat="1" applyFont="1" applyFill="1" applyBorder="1" applyAlignment="1" applyProtection="1">
      <alignment vertical="center" wrapText="1"/>
    </xf>
    <xf numFmtId="168" fontId="34" fillId="32" borderId="12" xfId="0" applyNumberFormat="1" applyFont="1" applyFill="1" applyBorder="1" applyAlignment="1" applyProtection="1">
      <alignment horizontal="right" vertical="center"/>
    </xf>
    <xf numFmtId="166" fontId="30" fillId="14" borderId="85" xfId="7" applyNumberFormat="1" applyFont="1" applyFill="1" applyBorder="1" applyAlignment="1" applyProtection="1">
      <alignment horizontal="center" vertical="center" wrapText="1"/>
    </xf>
    <xf numFmtId="166" fontId="30" fillId="14" borderId="91" xfId="7" applyNumberFormat="1" applyFont="1" applyFill="1" applyBorder="1" applyAlignment="1" applyProtection="1">
      <alignment vertical="center" wrapText="1"/>
    </xf>
    <xf numFmtId="166" fontId="30" fillId="14" borderId="69" xfId="7" applyNumberFormat="1" applyFont="1" applyFill="1" applyBorder="1" applyAlignment="1" applyProtection="1">
      <alignment vertical="center" wrapText="1"/>
    </xf>
    <xf numFmtId="3" fontId="30" fillId="14" borderId="84" xfId="0" applyNumberFormat="1" applyFont="1" applyFill="1" applyBorder="1" applyAlignment="1" applyProtection="1">
      <alignment vertical="center" wrapText="1"/>
    </xf>
    <xf numFmtId="166" fontId="30" fillId="6" borderId="91" xfId="7" applyNumberFormat="1" applyFont="1" applyFill="1" applyBorder="1" applyAlignment="1" applyProtection="1">
      <alignment vertical="center" wrapText="1"/>
    </xf>
    <xf numFmtId="166" fontId="30" fillId="6" borderId="69" xfId="7" applyNumberFormat="1" applyFont="1" applyFill="1" applyBorder="1" applyAlignment="1" applyProtection="1">
      <alignment vertical="center" wrapText="1"/>
    </xf>
    <xf numFmtId="3" fontId="30" fillId="6" borderId="84" xfId="0" applyNumberFormat="1" applyFont="1" applyFill="1" applyBorder="1" applyAlignment="1" applyProtection="1">
      <alignment vertical="center" wrapText="1"/>
    </xf>
    <xf numFmtId="166" fontId="30" fillId="23" borderId="91" xfId="7" applyNumberFormat="1" applyFont="1" applyFill="1" applyBorder="1" applyAlignment="1" applyProtection="1">
      <alignment vertical="center" wrapText="1"/>
    </xf>
    <xf numFmtId="166" fontId="30" fillId="13" borderId="91" xfId="7" applyNumberFormat="1" applyFont="1" applyFill="1" applyBorder="1" applyAlignment="1" applyProtection="1">
      <alignment vertical="center" wrapText="1"/>
    </xf>
    <xf numFmtId="166" fontId="30" fillId="13" borderId="69" xfId="7" applyNumberFormat="1" applyFont="1" applyFill="1" applyBorder="1" applyAlignment="1" applyProtection="1">
      <alignment vertical="center" wrapText="1"/>
    </xf>
    <xf numFmtId="166" fontId="30" fillId="31" borderId="91" xfId="7" applyNumberFormat="1" applyFont="1" applyFill="1" applyBorder="1" applyAlignment="1" applyProtection="1">
      <alignment vertical="center" wrapText="1"/>
    </xf>
    <xf numFmtId="166" fontId="30" fillId="8" borderId="91" xfId="7" applyNumberFormat="1" applyFont="1" applyFill="1" applyBorder="1" applyAlignment="1" applyProtection="1">
      <alignment vertical="center" wrapText="1"/>
    </xf>
    <xf numFmtId="166" fontId="30" fillId="8" borderId="69" xfId="7" applyNumberFormat="1" applyFont="1" applyFill="1" applyBorder="1" applyAlignment="1" applyProtection="1">
      <alignment vertical="center" wrapText="1"/>
    </xf>
    <xf numFmtId="166" fontId="30" fillId="31" borderId="73" xfId="7" applyNumberFormat="1" applyFont="1" applyFill="1" applyBorder="1" applyAlignment="1" applyProtection="1">
      <alignment vertical="center" wrapText="1"/>
    </xf>
    <xf numFmtId="166" fontId="30" fillId="31" borderId="92" xfId="7" applyNumberFormat="1" applyFont="1" applyFill="1" applyBorder="1" applyAlignment="1" applyProtection="1">
      <alignment vertical="center" wrapText="1"/>
    </xf>
    <xf numFmtId="166" fontId="30" fillId="8" borderId="92" xfId="7" applyNumberFormat="1" applyFont="1" applyFill="1" applyBorder="1" applyAlignment="1" applyProtection="1">
      <alignment vertical="center" wrapText="1"/>
    </xf>
    <xf numFmtId="166" fontId="30" fillId="14" borderId="73" xfId="7" applyNumberFormat="1" applyFont="1" applyFill="1" applyBorder="1" applyAlignment="1" applyProtection="1">
      <alignment vertical="center" wrapText="1"/>
    </xf>
    <xf numFmtId="166" fontId="30" fillId="14" borderId="85" xfId="7" applyNumberFormat="1" applyFont="1" applyFill="1" applyBorder="1" applyAlignment="1" applyProtection="1">
      <alignment vertical="center" wrapText="1"/>
    </xf>
    <xf numFmtId="166" fontId="30" fillId="31" borderId="85" xfId="7" applyNumberFormat="1" applyFont="1" applyFill="1" applyBorder="1" applyAlignment="1" applyProtection="1">
      <alignment vertical="center" wrapText="1"/>
    </xf>
    <xf numFmtId="166" fontId="30" fillId="8" borderId="85" xfId="7" applyNumberFormat="1" applyFont="1" applyFill="1" applyBorder="1" applyAlignment="1" applyProtection="1">
      <alignment vertical="center" wrapText="1"/>
    </xf>
    <xf numFmtId="166" fontId="30" fillId="31" borderId="75" xfId="7" applyNumberFormat="1" applyFont="1" applyFill="1" applyBorder="1" applyAlignment="1" applyProtection="1">
      <alignment vertical="center" wrapText="1"/>
    </xf>
    <xf numFmtId="166" fontId="30" fillId="8" borderId="70" xfId="7" applyNumberFormat="1" applyFont="1" applyFill="1" applyBorder="1" applyAlignment="1" applyProtection="1">
      <alignment vertical="center" wrapText="1"/>
    </xf>
    <xf numFmtId="166" fontId="30" fillId="31" borderId="77" xfId="7" applyNumberFormat="1" applyFont="1" applyFill="1" applyBorder="1" applyAlignment="1" applyProtection="1">
      <alignment vertical="center" wrapText="1"/>
    </xf>
    <xf numFmtId="166" fontId="30" fillId="31" borderId="93" xfId="7" applyNumberFormat="1" applyFont="1" applyFill="1" applyBorder="1" applyAlignment="1" applyProtection="1">
      <alignment vertical="center" wrapText="1"/>
    </xf>
    <xf numFmtId="166" fontId="30" fillId="8" borderId="93" xfId="7" applyNumberFormat="1" applyFont="1" applyFill="1" applyBorder="1" applyAlignment="1" applyProtection="1">
      <alignment vertical="center" wrapText="1"/>
    </xf>
    <xf numFmtId="166" fontId="30" fillId="8" borderId="89" xfId="7" applyNumberFormat="1" applyFont="1" applyFill="1" applyBorder="1" applyAlignment="1" applyProtection="1">
      <alignment vertical="center" wrapText="1"/>
    </xf>
    <xf numFmtId="3" fontId="30" fillId="6" borderId="86" xfId="0" applyNumberFormat="1" applyFont="1" applyFill="1" applyBorder="1" applyAlignment="1" applyProtection="1">
      <alignment vertical="center" wrapText="1"/>
    </xf>
    <xf numFmtId="0" fontId="38" fillId="8" borderId="0" xfId="0" applyFont="1" applyFill="1" applyAlignment="1" applyProtection="1">
      <alignment horizontal="left" vertical="center"/>
    </xf>
    <xf numFmtId="0" fontId="30" fillId="8" borderId="0" xfId="0" applyFont="1" applyFill="1" applyAlignment="1" applyProtection="1">
      <alignment horizontal="center" vertical="center"/>
    </xf>
    <xf numFmtId="0" fontId="30" fillId="8" borderId="0" xfId="0" applyFont="1" applyFill="1" applyProtection="1"/>
    <xf numFmtId="164" fontId="30" fillId="8" borderId="0" xfId="0" applyNumberFormat="1" applyFont="1" applyFill="1" applyAlignment="1" applyProtection="1">
      <alignment horizontal="center" vertical="center"/>
    </xf>
    <xf numFmtId="164" fontId="30" fillId="8" borderId="0" xfId="0" applyNumberFormat="1" applyFont="1" applyFill="1" applyAlignment="1" applyProtection="1">
      <alignment horizontal="left" vertical="center" wrapText="1"/>
    </xf>
    <xf numFmtId="165" fontId="30" fillId="8" borderId="0" xfId="0" applyNumberFormat="1" applyFont="1" applyFill="1" applyAlignment="1" applyProtection="1">
      <alignment horizontal="center" vertical="center"/>
    </xf>
    <xf numFmtId="166" fontId="30" fillId="8" borderId="0" xfId="7" applyFont="1" applyFill="1" applyBorder="1" applyAlignment="1" applyProtection="1">
      <alignment horizontal="left" vertical="center" wrapText="1"/>
    </xf>
    <xf numFmtId="4" fontId="30" fillId="8" borderId="0" xfId="0" applyNumberFormat="1" applyFont="1" applyFill="1" applyAlignment="1" applyProtection="1">
      <alignment vertical="center"/>
    </xf>
    <xf numFmtId="9" fontId="30" fillId="8" borderId="0" xfId="5" applyFont="1" applyFill="1" applyAlignment="1" applyProtection="1">
      <alignment horizontal="center"/>
    </xf>
    <xf numFmtId="0" fontId="35" fillId="8" borderId="0" xfId="0" applyFont="1" applyFill="1" applyBorder="1" applyProtection="1"/>
    <xf numFmtId="0" fontId="30" fillId="8" borderId="0" xfId="0" applyFont="1" applyFill="1" applyBorder="1" applyProtection="1"/>
    <xf numFmtId="166" fontId="30" fillId="8" borderId="0" xfId="7" applyFont="1" applyFill="1" applyBorder="1" applyAlignment="1" applyProtection="1">
      <alignment horizontal="left" vertical="center"/>
    </xf>
    <xf numFmtId="0" fontId="39" fillId="8" borderId="0" xfId="0" applyFont="1" applyFill="1" applyAlignment="1" applyProtection="1">
      <alignment vertical="center"/>
    </xf>
    <xf numFmtId="0" fontId="40" fillId="8" borderId="0" xfId="0" applyFont="1" applyFill="1" applyAlignment="1" applyProtection="1">
      <alignment horizontal="center"/>
    </xf>
    <xf numFmtId="166" fontId="36" fillId="4" borderId="15" xfId="7" applyFont="1" applyFill="1" applyBorder="1" applyAlignment="1" applyProtection="1">
      <alignment horizontal="center" vertical="center"/>
    </xf>
    <xf numFmtId="9" fontId="36" fillId="4" borderId="15" xfId="5" applyFont="1" applyFill="1" applyBorder="1" applyAlignment="1" applyProtection="1">
      <alignment horizontal="center" vertical="center"/>
    </xf>
    <xf numFmtId="0" fontId="37" fillId="10" borderId="15" xfId="0" applyFont="1" applyFill="1" applyBorder="1" applyAlignment="1" applyProtection="1">
      <alignment horizontal="center" vertical="center"/>
    </xf>
    <xf numFmtId="9" fontId="37" fillId="10" borderId="15" xfId="5" applyFont="1" applyFill="1" applyBorder="1" applyAlignment="1" applyProtection="1">
      <alignment horizontal="center" vertical="center"/>
    </xf>
    <xf numFmtId="166" fontId="37" fillId="6" borderId="42" xfId="7" applyFont="1" applyFill="1" applyBorder="1" applyAlignment="1" applyProtection="1">
      <alignment horizontal="center" vertical="center"/>
    </xf>
    <xf numFmtId="9" fontId="37" fillId="8" borderId="42" xfId="5" applyFont="1" applyFill="1" applyBorder="1" applyAlignment="1" applyProtection="1">
      <alignment horizontal="center" vertical="center"/>
    </xf>
    <xf numFmtId="166" fontId="37" fillId="14" borderId="15" xfId="7" applyFont="1" applyFill="1" applyBorder="1" applyAlignment="1" applyProtection="1">
      <alignment horizontal="center" vertical="center"/>
    </xf>
    <xf numFmtId="9" fontId="37" fillId="13" borderId="15" xfId="5" applyFont="1" applyFill="1" applyBorder="1" applyAlignment="1" applyProtection="1">
      <alignment horizontal="center" vertical="center"/>
    </xf>
    <xf numFmtId="0" fontId="34" fillId="6" borderId="25" xfId="3" applyFont="1" applyFill="1" applyBorder="1" applyAlignment="1">
      <alignment horizontal="center" vertical="center" wrapText="1"/>
    </xf>
    <xf numFmtId="0" fontId="34" fillId="0" borderId="5" xfId="0" applyFont="1" applyFill="1" applyBorder="1" applyAlignment="1" applyProtection="1">
      <alignment vertical="center"/>
    </xf>
    <xf numFmtId="166" fontId="41" fillId="2" borderId="47" xfId="7" applyFont="1" applyFill="1" applyBorder="1" applyAlignment="1" applyProtection="1">
      <alignment horizontal="center" vertical="center"/>
    </xf>
    <xf numFmtId="166" fontId="41" fillId="2" borderId="5" xfId="7" applyFont="1" applyFill="1" applyBorder="1" applyAlignment="1" applyProtection="1">
      <alignment horizontal="center" vertical="center"/>
    </xf>
    <xf numFmtId="166" fontId="42" fillId="0" borderId="33" xfId="7" applyFont="1" applyFill="1" applyBorder="1" applyAlignment="1" applyProtection="1">
      <alignment horizontal="center" vertical="center"/>
    </xf>
    <xf numFmtId="9" fontId="41" fillId="6" borderId="94" xfId="5" applyFont="1" applyFill="1" applyBorder="1" applyAlignment="1" applyProtection="1">
      <alignment horizontal="center" vertical="center"/>
    </xf>
    <xf numFmtId="0" fontId="34" fillId="14" borderId="26" xfId="3" applyFont="1" applyFill="1" applyBorder="1" applyAlignment="1">
      <alignment horizontal="center" vertical="center" wrapText="1"/>
    </xf>
    <xf numFmtId="0" fontId="34" fillId="14" borderId="1" xfId="3" applyFont="1" applyFill="1" applyBorder="1" applyAlignment="1">
      <alignment horizontal="left" vertical="center" wrapText="1"/>
    </xf>
    <xf numFmtId="166" fontId="41" fillId="14" borderId="2" xfId="7" applyFont="1" applyFill="1" applyBorder="1" applyAlignment="1" applyProtection="1">
      <alignment horizontal="center" vertical="center"/>
    </xf>
    <xf numFmtId="166" fontId="41" fillId="14" borderId="1" xfId="7" applyFont="1" applyFill="1" applyBorder="1" applyAlignment="1" applyProtection="1">
      <alignment horizontal="center" vertical="center"/>
    </xf>
    <xf numFmtId="166" fontId="42" fillId="14" borderId="7" xfId="7" applyFont="1" applyFill="1" applyBorder="1" applyAlignment="1" applyProtection="1">
      <alignment horizontal="center" vertical="center"/>
    </xf>
    <xf numFmtId="9" fontId="41" fillId="14" borderId="35" xfId="5" applyFont="1" applyFill="1" applyBorder="1" applyAlignment="1" applyProtection="1">
      <alignment horizontal="center" vertical="center"/>
    </xf>
    <xf numFmtId="0" fontId="34" fillId="0" borderId="26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6" fontId="41" fillId="2" borderId="2" xfId="7" applyFont="1" applyFill="1" applyBorder="1" applyAlignment="1" applyProtection="1">
      <alignment horizontal="center" vertical="center"/>
    </xf>
    <xf numFmtId="166" fontId="41" fillId="2" borderId="1" xfId="7" applyFont="1" applyFill="1" applyBorder="1" applyAlignment="1" applyProtection="1">
      <alignment horizontal="center" vertical="center"/>
    </xf>
    <xf numFmtId="166" fontId="42" fillId="0" borderId="7" xfId="7" applyFont="1" applyFill="1" applyBorder="1" applyAlignment="1" applyProtection="1">
      <alignment horizontal="center" vertical="center"/>
    </xf>
    <xf numFmtId="9" fontId="41" fillId="8" borderId="35" xfId="5" applyFont="1" applyFill="1" applyBorder="1" applyAlignment="1" applyProtection="1">
      <alignment horizontal="center" vertical="center"/>
    </xf>
    <xf numFmtId="0" fontId="34" fillId="14" borderId="1" xfId="3" applyFont="1" applyFill="1" applyBorder="1" applyAlignment="1">
      <alignment horizontal="left" vertical="center"/>
    </xf>
    <xf numFmtId="0" fontId="34" fillId="14" borderId="26" xfId="3" applyFont="1" applyFill="1" applyBorder="1" applyAlignment="1">
      <alignment horizontal="center" vertical="center"/>
    </xf>
    <xf numFmtId="0" fontId="34" fillId="14" borderId="1" xfId="3" applyFont="1" applyFill="1" applyBorder="1" applyAlignment="1">
      <alignment vertical="center" wrapText="1"/>
    </xf>
    <xf numFmtId="0" fontId="34" fillId="14" borderId="98" xfId="0" applyFont="1" applyFill="1" applyBorder="1" applyAlignment="1" applyProtection="1">
      <alignment horizontal="center" vertical="center"/>
    </xf>
    <xf numFmtId="0" fontId="34" fillId="14" borderId="19" xfId="0" applyFont="1" applyFill="1" applyBorder="1" applyAlignment="1" applyProtection="1">
      <alignment vertical="center"/>
    </xf>
    <xf numFmtId="166" fontId="41" fillId="14" borderId="18" xfId="7" applyFont="1" applyFill="1" applyBorder="1" applyAlignment="1" applyProtection="1">
      <alignment horizontal="center" vertical="center"/>
    </xf>
    <xf numFmtId="166" fontId="41" fillId="14" borderId="19" xfId="7" applyFont="1" applyFill="1" applyBorder="1" applyAlignment="1" applyProtection="1">
      <alignment horizontal="center" vertical="center"/>
    </xf>
    <xf numFmtId="166" fontId="41" fillId="14" borderId="99" xfId="7" applyFont="1" applyFill="1" applyBorder="1" applyAlignment="1" applyProtection="1">
      <alignment horizontal="center" vertical="center"/>
    </xf>
    <xf numFmtId="166" fontId="42" fillId="14" borderId="20" xfId="7" applyFont="1" applyFill="1" applyBorder="1" applyAlignment="1" applyProtection="1">
      <alignment horizontal="center" vertical="center"/>
    </xf>
    <xf numFmtId="9" fontId="41" fillId="14" borderId="36" xfId="5" applyFont="1" applyFill="1" applyBorder="1" applyAlignment="1" applyProtection="1">
      <alignment horizontal="center" vertical="center"/>
    </xf>
    <xf numFmtId="166" fontId="42" fillId="12" borderId="95" xfId="7" applyFont="1" applyFill="1" applyBorder="1" applyAlignment="1" applyProtection="1">
      <alignment horizontal="center" vertical="center"/>
    </xf>
    <xf numFmtId="166" fontId="42" fillId="12" borderId="13" xfId="7" applyFont="1" applyFill="1" applyBorder="1" applyAlignment="1" applyProtection="1">
      <alignment horizontal="center" vertical="center"/>
    </xf>
    <xf numFmtId="0" fontId="36" fillId="9" borderId="6" xfId="4" applyFont="1" applyFill="1" applyBorder="1" applyAlignment="1" applyProtection="1">
      <alignment horizontal="center" vertical="center"/>
    </xf>
    <xf numFmtId="0" fontId="36" fillId="9" borderId="42" xfId="4" applyFont="1" applyFill="1" applyBorder="1" applyAlignment="1" applyProtection="1">
      <alignment horizontal="center" vertical="center"/>
    </xf>
    <xf numFmtId="166" fontId="30" fillId="8" borderId="84" xfId="7" applyFont="1" applyFill="1" applyBorder="1" applyAlignment="1" applyProtection="1">
      <alignment horizontal="center" vertical="center" wrapText="1"/>
      <protection locked="0"/>
    </xf>
    <xf numFmtId="166" fontId="30" fillId="31" borderId="104" xfId="7" applyNumberFormat="1" applyFont="1" applyFill="1" applyBorder="1" applyAlignment="1" applyProtection="1">
      <alignment vertical="center" wrapText="1"/>
    </xf>
    <xf numFmtId="166" fontId="30" fillId="8" borderId="104" xfId="7" applyNumberFormat="1" applyFont="1" applyFill="1" applyBorder="1" applyAlignment="1" applyProtection="1">
      <alignment vertical="center" wrapText="1"/>
    </xf>
    <xf numFmtId="166" fontId="30" fillId="8" borderId="106" xfId="7" applyNumberFormat="1" applyFont="1" applyFill="1" applyBorder="1" applyAlignment="1" applyProtection="1">
      <alignment vertical="center" wrapText="1"/>
    </xf>
    <xf numFmtId="3" fontId="30" fillId="6" borderId="101" xfId="0" applyNumberFormat="1" applyFont="1" applyFill="1" applyBorder="1" applyAlignment="1" applyProtection="1">
      <alignment vertical="center" wrapText="1"/>
    </xf>
    <xf numFmtId="0" fontId="35" fillId="22" borderId="96" xfId="0" applyFont="1" applyFill="1" applyBorder="1" applyAlignment="1">
      <alignment horizontal="center" vertical="center" wrapText="1"/>
    </xf>
    <xf numFmtId="0" fontId="35" fillId="13" borderId="15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7" fillId="21" borderId="27" xfId="0" applyFont="1" applyFill="1" applyBorder="1" applyAlignment="1" applyProtection="1">
      <alignment horizontal="center" vertical="center" wrapText="1"/>
    </xf>
    <xf numFmtId="1" fontId="30" fillId="8" borderId="103" xfId="0" applyNumberFormat="1" applyFont="1" applyFill="1" applyBorder="1" applyAlignment="1" applyProtection="1">
      <alignment vertical="center" wrapText="1"/>
      <protection locked="0"/>
    </xf>
    <xf numFmtId="1" fontId="30" fillId="14" borderId="72" xfId="0" applyNumberFormat="1" applyFont="1" applyFill="1" applyBorder="1" applyAlignment="1" applyProtection="1">
      <alignment vertical="center" wrapText="1"/>
      <protection locked="0"/>
    </xf>
    <xf numFmtId="1" fontId="30" fillId="6" borderId="72" xfId="0" applyNumberFormat="1" applyFont="1" applyFill="1" applyBorder="1" applyAlignment="1" applyProtection="1">
      <alignment vertical="center" wrapText="1"/>
      <protection locked="0"/>
    </xf>
    <xf numFmtId="1" fontId="30" fillId="13" borderId="72" xfId="0" applyNumberFormat="1" applyFont="1" applyFill="1" applyBorder="1" applyAlignment="1" applyProtection="1">
      <alignment vertical="center" wrapText="1"/>
      <protection locked="0"/>
    </xf>
    <xf numFmtId="1" fontId="30" fillId="8" borderId="72" xfId="0" applyNumberFormat="1" applyFont="1" applyFill="1" applyBorder="1" applyAlignment="1" applyProtection="1">
      <alignment vertical="center" wrapText="1"/>
      <protection locked="0"/>
    </xf>
    <xf numFmtId="1" fontId="30" fillId="8" borderId="26" xfId="0" applyNumberFormat="1" applyFont="1" applyFill="1" applyBorder="1" applyAlignment="1" applyProtection="1">
      <alignment vertical="center" wrapText="1"/>
      <protection locked="0"/>
    </xf>
    <xf numFmtId="1" fontId="30" fillId="8" borderId="74" xfId="0" applyNumberFormat="1" applyFont="1" applyFill="1" applyBorder="1" applyAlignment="1" applyProtection="1">
      <alignment vertical="center" wrapText="1"/>
      <protection locked="0"/>
    </xf>
    <xf numFmtId="1" fontId="30" fillId="8" borderId="105" xfId="0" applyNumberFormat="1" applyFont="1" applyFill="1" applyBorder="1" applyAlignment="1" applyProtection="1">
      <alignment vertical="center" wrapText="1"/>
      <protection locked="0"/>
    </xf>
    <xf numFmtId="1" fontId="30" fillId="14" borderId="61" xfId="0" applyNumberFormat="1" applyFont="1" applyFill="1" applyBorder="1" applyAlignment="1" applyProtection="1">
      <alignment vertical="center" wrapText="1"/>
      <protection locked="0"/>
    </xf>
    <xf numFmtId="1" fontId="30" fillId="6" borderId="61" xfId="0" applyNumberFormat="1" applyFont="1" applyFill="1" applyBorder="1" applyAlignment="1" applyProtection="1">
      <alignment vertical="center" wrapText="1"/>
      <protection locked="0"/>
    </xf>
    <xf numFmtId="1" fontId="30" fillId="13" borderId="61" xfId="0" applyNumberFormat="1" applyFont="1" applyFill="1" applyBorder="1" applyAlignment="1" applyProtection="1">
      <alignment vertical="center" wrapText="1"/>
      <protection locked="0"/>
    </xf>
    <xf numFmtId="1" fontId="30" fillId="8" borderId="61" xfId="0" applyNumberFormat="1" applyFont="1" applyFill="1" applyBorder="1" applyAlignment="1" applyProtection="1">
      <alignment vertical="center" wrapText="1"/>
      <protection locked="0"/>
    </xf>
    <xf numFmtId="1" fontId="30" fillId="8" borderId="68" xfId="0" applyNumberFormat="1" applyFont="1" applyFill="1" applyBorder="1" applyAlignment="1" applyProtection="1">
      <alignment vertical="center" wrapText="1"/>
      <protection locked="0"/>
    </xf>
    <xf numFmtId="1" fontId="30" fillId="8" borderId="84" xfId="0" applyNumberFormat="1" applyFont="1" applyFill="1" applyBorder="1" applyAlignment="1" applyProtection="1">
      <alignment horizontal="center" vertical="center" wrapText="1"/>
      <protection locked="0"/>
    </xf>
    <xf numFmtId="166" fontId="30" fillId="6" borderId="85" xfId="7" applyNumberFormat="1" applyFont="1" applyFill="1" applyBorder="1" applyAlignment="1" applyProtection="1">
      <alignment horizontal="center" vertical="center" wrapText="1"/>
    </xf>
    <xf numFmtId="1" fontId="30" fillId="13" borderId="84" xfId="0" applyNumberFormat="1" applyFont="1" applyFill="1" applyBorder="1" applyAlignment="1" applyProtection="1">
      <alignment horizontal="center" vertical="center" wrapText="1"/>
      <protection locked="0"/>
    </xf>
    <xf numFmtId="1" fontId="30" fillId="14" borderId="84" xfId="0" applyNumberFormat="1" applyFont="1" applyFill="1" applyBorder="1" applyAlignment="1" applyProtection="1">
      <alignment horizontal="center" vertical="center" wrapText="1"/>
      <protection locked="0"/>
    </xf>
    <xf numFmtId="166" fontId="30" fillId="6" borderId="93" xfId="7" applyNumberFormat="1" applyFont="1" applyFill="1" applyBorder="1" applyAlignment="1" applyProtection="1">
      <alignment horizontal="center" vertical="center" wrapText="1"/>
    </xf>
    <xf numFmtId="1" fontId="30" fillId="6" borderId="84" xfId="0" applyNumberFormat="1" applyFont="1" applyFill="1" applyBorder="1" applyAlignment="1" applyProtection="1">
      <alignment vertical="center" wrapText="1"/>
    </xf>
    <xf numFmtId="1" fontId="30" fillId="14" borderId="84" xfId="0" applyNumberFormat="1" applyFont="1" applyFill="1" applyBorder="1" applyAlignment="1" applyProtection="1">
      <alignment vertical="center" wrapText="1"/>
    </xf>
    <xf numFmtId="1" fontId="30" fillId="6" borderId="86" xfId="0" applyNumberFormat="1" applyFont="1" applyFill="1" applyBorder="1" applyAlignment="1" applyProtection="1">
      <alignment vertical="center" wrapText="1"/>
    </xf>
    <xf numFmtId="0" fontId="13" fillId="2" borderId="1" xfId="0" applyFont="1" applyFill="1" applyBorder="1" applyProtection="1"/>
    <xf numFmtId="0" fontId="15" fillId="2" borderId="0" xfId="0" applyFont="1" applyFill="1" applyProtection="1"/>
    <xf numFmtId="0" fontId="14" fillId="2" borderId="1" xfId="0" applyFont="1" applyFill="1" applyBorder="1" applyProtection="1"/>
    <xf numFmtId="0" fontId="19" fillId="2" borderId="10" xfId="0" applyFont="1" applyFill="1" applyBorder="1" applyAlignment="1" applyProtection="1">
      <alignment horizontal="left" vertical="center"/>
    </xf>
    <xf numFmtId="0" fontId="19" fillId="2" borderId="0" xfId="0" applyFont="1" applyFill="1" applyProtection="1"/>
    <xf numFmtId="0" fontId="29" fillId="0" borderId="107" xfId="0" applyFont="1" applyBorder="1" applyProtection="1">
      <protection locked="0"/>
    </xf>
    <xf numFmtId="49" fontId="30" fillId="0" borderId="0" xfId="0" applyNumberFormat="1" applyFont="1" applyBorder="1" applyAlignment="1" applyProtection="1">
      <alignment vertical="center" wrapText="1"/>
      <protection locked="0"/>
    </xf>
    <xf numFmtId="4" fontId="30" fillId="8" borderId="102" xfId="7" applyNumberFormat="1" applyFont="1" applyFill="1" applyBorder="1" applyAlignment="1" applyProtection="1">
      <alignment horizontal="right" vertical="center" wrapText="1"/>
      <protection locked="0"/>
    </xf>
    <xf numFmtId="49" fontId="30" fillId="13" borderId="39" xfId="0" applyNumberFormat="1" applyFont="1" applyFill="1" applyBorder="1" applyAlignment="1" applyProtection="1">
      <alignment vertical="center" wrapText="1"/>
      <protection locked="0"/>
    </xf>
    <xf numFmtId="4" fontId="30" fillId="14" borderId="85" xfId="7" applyNumberFormat="1" applyFont="1" applyFill="1" applyBorder="1" applyAlignment="1" applyProtection="1">
      <alignment horizontal="right" vertical="center" wrapText="1"/>
      <protection locked="0"/>
    </xf>
    <xf numFmtId="49" fontId="30" fillId="0" borderId="39" xfId="0" applyNumberFormat="1" applyFont="1" applyBorder="1" applyAlignment="1" applyProtection="1">
      <alignment vertical="center" wrapText="1"/>
      <protection locked="0"/>
    </xf>
    <xf numFmtId="4" fontId="30" fillId="6" borderId="85" xfId="7" applyNumberFormat="1" applyFont="1" applyFill="1" applyBorder="1" applyAlignment="1" applyProtection="1">
      <alignment horizontal="right" vertical="center" wrapText="1"/>
      <protection locked="0"/>
    </xf>
    <xf numFmtId="4" fontId="30" fillId="13" borderId="85" xfId="7" applyNumberFormat="1" applyFont="1" applyFill="1" applyBorder="1" applyAlignment="1" applyProtection="1">
      <alignment horizontal="right" vertical="center" wrapText="1"/>
      <protection locked="0"/>
    </xf>
    <xf numFmtId="4" fontId="30" fillId="8" borderId="85" xfId="7" applyNumberFormat="1" applyFont="1" applyFill="1" applyBorder="1" applyAlignment="1" applyProtection="1">
      <alignment horizontal="right" vertical="center" wrapText="1"/>
      <protection locked="0"/>
    </xf>
    <xf numFmtId="49" fontId="30" fillId="0" borderId="100" xfId="0" applyNumberFormat="1" applyFont="1" applyBorder="1" applyAlignment="1" applyProtection="1">
      <alignment vertical="center" wrapText="1"/>
      <protection locked="0"/>
    </xf>
    <xf numFmtId="0" fontId="30" fillId="6" borderId="25" xfId="4" applyFont="1" applyFill="1" applyBorder="1" applyAlignment="1" applyProtection="1">
      <alignment horizontal="center" vertical="center" wrapText="1"/>
      <protection locked="0"/>
    </xf>
    <xf numFmtId="0" fontId="30" fillId="8" borderId="101" xfId="0" applyNumberFormat="1" applyFont="1" applyFill="1" applyBorder="1" applyAlignment="1" applyProtection="1">
      <alignment horizontal="center" vertical="center" wrapText="1"/>
      <protection locked="0"/>
    </xf>
    <xf numFmtId="166" fontId="30" fillId="6" borderId="102" xfId="7" applyNumberFormat="1" applyFont="1" applyFill="1" applyBorder="1" applyAlignment="1" applyProtection="1">
      <alignment vertical="center" wrapText="1"/>
    </xf>
    <xf numFmtId="0" fontId="30" fillId="14" borderId="26" xfId="4" applyFont="1" applyFill="1" applyBorder="1" applyAlignment="1" applyProtection="1">
      <alignment horizontal="center" vertical="center" wrapText="1"/>
      <protection locked="0"/>
    </xf>
    <xf numFmtId="0" fontId="30" fillId="14" borderId="84" xfId="0" applyNumberFormat="1" applyFont="1" applyFill="1" applyBorder="1" applyAlignment="1" applyProtection="1">
      <alignment horizontal="center" vertical="center" wrapText="1"/>
      <protection locked="0"/>
    </xf>
    <xf numFmtId="0" fontId="30" fillId="6" borderId="26" xfId="4" applyFont="1" applyFill="1" applyBorder="1" applyAlignment="1" applyProtection="1">
      <alignment horizontal="center" vertical="center" wrapText="1"/>
      <protection locked="0"/>
    </xf>
    <xf numFmtId="0" fontId="30" fillId="8" borderId="84" xfId="0" applyNumberFormat="1" applyFont="1" applyFill="1" applyBorder="1" applyAlignment="1" applyProtection="1">
      <alignment horizontal="center" vertical="center" wrapText="1"/>
      <protection locked="0"/>
    </xf>
    <xf numFmtId="166" fontId="30" fillId="6" borderId="85" xfId="7" applyNumberFormat="1" applyFont="1" applyFill="1" applyBorder="1" applyAlignment="1" applyProtection="1">
      <alignment vertical="center" wrapText="1"/>
    </xf>
    <xf numFmtId="0" fontId="30" fillId="13" borderId="84" xfId="0" applyNumberFormat="1" applyFont="1" applyFill="1" applyBorder="1" applyAlignment="1" applyProtection="1">
      <alignment horizontal="center" vertical="center" wrapText="1"/>
      <protection locked="0"/>
    </xf>
    <xf numFmtId="0" fontId="30" fillId="6" borderId="84" xfId="0" applyNumberFormat="1" applyFont="1" applyFill="1" applyBorder="1" applyAlignment="1" applyProtection="1">
      <alignment horizontal="center" vertical="center" wrapText="1"/>
      <protection locked="0"/>
    </xf>
    <xf numFmtId="4" fontId="30" fillId="8" borderId="85" xfId="0" applyNumberFormat="1" applyFont="1" applyFill="1" applyBorder="1" applyAlignment="1" applyProtection="1">
      <alignment horizontal="right" vertical="center" wrapText="1"/>
      <protection locked="0"/>
    </xf>
    <xf numFmtId="4" fontId="30" fillId="14" borderId="85" xfId="0" applyNumberFormat="1" applyFont="1" applyFill="1" applyBorder="1" applyAlignment="1" applyProtection="1">
      <alignment horizontal="right" vertical="center" wrapText="1"/>
      <protection locked="0"/>
    </xf>
    <xf numFmtId="4" fontId="30" fillId="14" borderId="41" xfId="0" applyNumberFormat="1" applyFont="1" applyFill="1" applyBorder="1" applyAlignment="1" applyProtection="1">
      <alignment horizontal="right" vertical="center" wrapText="1"/>
      <protection locked="0"/>
    </xf>
    <xf numFmtId="4" fontId="30" fillId="8" borderId="41" xfId="0" applyNumberFormat="1" applyFont="1" applyFill="1" applyBorder="1" applyAlignment="1" applyProtection="1">
      <alignment horizontal="right" vertical="center" wrapText="1"/>
      <protection locked="0"/>
    </xf>
    <xf numFmtId="1" fontId="30" fillId="14" borderId="26" xfId="0" applyNumberFormat="1" applyFont="1" applyFill="1" applyBorder="1" applyAlignment="1" applyProtection="1">
      <alignment vertical="center" wrapText="1"/>
      <protection locked="0"/>
    </xf>
    <xf numFmtId="1" fontId="30" fillId="14" borderId="84" xfId="0" applyNumberFormat="1" applyFont="1" applyFill="1" applyBorder="1" applyAlignment="1" applyProtection="1">
      <alignment vertical="center" wrapText="1"/>
      <protection locked="0"/>
    </xf>
    <xf numFmtId="1" fontId="30" fillId="14" borderId="62" xfId="0" applyNumberFormat="1" applyFont="1" applyFill="1" applyBorder="1" applyAlignment="1" applyProtection="1">
      <alignment vertical="center" wrapText="1"/>
      <protection locked="0"/>
    </xf>
    <xf numFmtId="1" fontId="30" fillId="8" borderId="84" xfId="0" applyNumberFormat="1" applyFont="1" applyFill="1" applyBorder="1" applyAlignment="1" applyProtection="1">
      <alignment vertical="center" wrapText="1"/>
      <protection locked="0"/>
    </xf>
    <xf numFmtId="1" fontId="30" fillId="8" borderId="62" xfId="0" applyNumberFormat="1" applyFont="1" applyFill="1" applyBorder="1" applyAlignment="1" applyProtection="1">
      <alignment vertical="center" wrapText="1"/>
      <protection locked="0"/>
    </xf>
    <xf numFmtId="4" fontId="30" fillId="8" borderId="43" xfId="0" applyNumberFormat="1" applyFont="1" applyFill="1" applyBorder="1" applyAlignment="1" applyProtection="1">
      <alignment horizontal="right" vertical="center" wrapText="1"/>
      <protection locked="0"/>
    </xf>
    <xf numFmtId="4" fontId="30" fillId="14" borderId="73" xfId="0" applyNumberFormat="1" applyFont="1" applyFill="1" applyBorder="1" applyAlignment="1" applyProtection="1">
      <alignment horizontal="right" vertical="center" wrapText="1"/>
      <protection locked="0"/>
    </xf>
    <xf numFmtId="0" fontId="30" fillId="6" borderId="87" xfId="4" applyFont="1" applyFill="1" applyBorder="1" applyAlignment="1" applyProtection="1">
      <alignment horizontal="center" vertical="center" wrapText="1"/>
      <protection locked="0"/>
    </xf>
    <xf numFmtId="0" fontId="30" fillId="8" borderId="86" xfId="0" applyNumberFormat="1" applyFont="1" applyFill="1" applyBorder="1" applyAlignment="1" applyProtection="1">
      <alignment horizontal="center" vertical="center" wrapText="1"/>
      <protection locked="0"/>
    </xf>
    <xf numFmtId="4" fontId="30" fillId="8" borderId="77" xfId="0" applyNumberFormat="1" applyFont="1" applyFill="1" applyBorder="1" applyAlignment="1" applyProtection="1">
      <alignment horizontal="right" vertical="center" wrapText="1"/>
      <protection locked="0"/>
    </xf>
    <xf numFmtId="1" fontId="30" fillId="8" borderId="87" xfId="0" applyNumberFormat="1" applyFont="1" applyFill="1" applyBorder="1" applyAlignment="1" applyProtection="1">
      <alignment vertical="center" wrapText="1"/>
      <protection locked="0"/>
    </xf>
    <xf numFmtId="1" fontId="30" fillId="8" borderId="86" xfId="0" applyNumberFormat="1" applyFont="1" applyFill="1" applyBorder="1" applyAlignment="1" applyProtection="1">
      <alignment vertical="center" wrapText="1"/>
      <protection locked="0"/>
    </xf>
    <xf numFmtId="1" fontId="30" fillId="8" borderId="90" xfId="0" applyNumberFormat="1" applyFont="1" applyFill="1" applyBorder="1" applyAlignment="1" applyProtection="1">
      <alignment vertical="center" wrapText="1"/>
      <protection locked="0"/>
    </xf>
    <xf numFmtId="166" fontId="30" fillId="6" borderId="93" xfId="7" applyNumberFormat="1" applyFont="1" applyFill="1" applyBorder="1" applyAlignment="1" applyProtection="1">
      <alignment vertical="center" wrapText="1"/>
    </xf>
    <xf numFmtId="166" fontId="30" fillId="8" borderId="26" xfId="0" applyNumberFormat="1" applyFont="1" applyFill="1" applyBorder="1" applyAlignment="1" applyProtection="1">
      <alignment horizontal="center" vertical="center" wrapText="1"/>
    </xf>
    <xf numFmtId="166" fontId="30" fillId="13" borderId="26" xfId="0" applyNumberFormat="1" applyFont="1" applyFill="1" applyBorder="1" applyAlignment="1" applyProtection="1">
      <alignment horizontal="center" vertical="center" wrapText="1"/>
    </xf>
    <xf numFmtId="166" fontId="30" fillId="13" borderId="34" xfId="7" applyNumberFormat="1" applyFont="1" applyFill="1" applyBorder="1" applyAlignment="1" applyProtection="1">
      <alignment vertical="center" wrapText="1"/>
    </xf>
    <xf numFmtId="166" fontId="30" fillId="8" borderId="34" xfId="7" applyNumberFormat="1" applyFont="1" applyFill="1" applyBorder="1" applyAlignment="1" applyProtection="1">
      <alignment vertical="center" wrapText="1"/>
    </xf>
    <xf numFmtId="166" fontId="30" fillId="14" borderId="26" xfId="0" applyNumberFormat="1" applyFont="1" applyFill="1" applyBorder="1" applyAlignment="1" applyProtection="1">
      <alignment horizontal="center" vertical="center" wrapText="1"/>
    </xf>
    <xf numFmtId="166" fontId="30" fillId="14" borderId="34" xfId="7" applyNumberFormat="1" applyFont="1" applyFill="1" applyBorder="1" applyAlignment="1" applyProtection="1">
      <alignment vertical="center" wrapText="1"/>
    </xf>
    <xf numFmtId="166" fontId="30" fillId="8" borderId="87" xfId="0" applyNumberFormat="1" applyFont="1" applyFill="1" applyBorder="1" applyAlignment="1" applyProtection="1">
      <alignment horizontal="center" vertical="center" wrapText="1"/>
    </xf>
    <xf numFmtId="166" fontId="30" fillId="8" borderId="88" xfId="7" applyNumberFormat="1" applyFont="1" applyFill="1" applyBorder="1" applyAlignment="1" applyProtection="1">
      <alignment vertical="center" wrapText="1"/>
    </xf>
    <xf numFmtId="1" fontId="30" fillId="0" borderId="84" xfId="0" applyNumberFormat="1" applyFont="1" applyBorder="1" applyAlignment="1" applyProtection="1">
      <alignment vertical="center" wrapText="1"/>
      <protection locked="0"/>
    </xf>
    <xf numFmtId="1" fontId="30" fillId="0" borderId="86" xfId="0" applyNumberFormat="1" applyFont="1" applyBorder="1" applyAlignment="1" applyProtection="1">
      <alignment vertical="center" wrapText="1"/>
      <protection locked="0"/>
    </xf>
    <xf numFmtId="49" fontId="30" fillId="6" borderId="25" xfId="4" applyNumberFormat="1" applyFont="1" applyFill="1" applyBorder="1" applyAlignment="1" applyProtection="1">
      <alignment horizontal="center" vertical="center" wrapText="1"/>
    </xf>
    <xf numFmtId="49" fontId="30" fillId="14" borderId="26" xfId="4" applyNumberFormat="1" applyFont="1" applyFill="1" applyBorder="1" applyAlignment="1" applyProtection="1">
      <alignment horizontal="center" vertical="center" wrapText="1"/>
    </xf>
    <xf numFmtId="49" fontId="30" fillId="6" borderId="26" xfId="4" applyNumberFormat="1" applyFont="1" applyFill="1" applyBorder="1" applyAlignment="1" applyProtection="1">
      <alignment horizontal="center" vertical="center" wrapText="1"/>
    </xf>
    <xf numFmtId="49" fontId="30" fillId="6" borderId="87" xfId="4" applyNumberFormat="1" applyFont="1" applyFill="1" applyBorder="1" applyAlignment="1" applyProtection="1">
      <alignment horizontal="center" vertical="center" wrapText="1"/>
    </xf>
    <xf numFmtId="166" fontId="30" fillId="8" borderId="25" xfId="0" applyNumberFormat="1" applyFont="1" applyFill="1" applyBorder="1" applyAlignment="1" applyProtection="1">
      <alignment horizontal="center" vertical="center" wrapText="1"/>
    </xf>
    <xf numFmtId="166" fontId="30" fillId="8" borderId="38" xfId="7" applyNumberFormat="1" applyFont="1" applyFill="1" applyBorder="1" applyAlignment="1" applyProtection="1">
      <alignment vertical="center" wrapText="1"/>
    </xf>
    <xf numFmtId="0" fontId="35" fillId="22" borderId="108" xfId="0" applyNumberFormat="1" applyFont="1" applyFill="1" applyBorder="1" applyAlignment="1">
      <alignment horizontal="center" vertical="center" wrapText="1"/>
    </xf>
    <xf numFmtId="0" fontId="0" fillId="8" borderId="0" xfId="0" applyNumberForma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8" borderId="0" xfId="0" applyNumberFormat="1" applyFill="1" applyAlignment="1">
      <alignment wrapText="1"/>
    </xf>
    <xf numFmtId="0" fontId="0" fillId="0" borderId="0" xfId="0" applyNumberFormat="1" applyAlignment="1">
      <alignment wrapText="1"/>
    </xf>
    <xf numFmtId="49" fontId="30" fillId="8" borderId="38" xfId="0" applyNumberFormat="1" applyFont="1" applyFill="1" applyBorder="1" applyAlignment="1" applyProtection="1">
      <alignment vertical="center" wrapText="1"/>
    </xf>
    <xf numFmtId="49" fontId="30" fillId="13" borderId="34" xfId="0" applyNumberFormat="1" applyFont="1" applyFill="1" applyBorder="1" applyAlignment="1" applyProtection="1">
      <alignment vertical="center" wrapText="1"/>
    </xf>
    <xf numFmtId="49" fontId="30" fillId="8" borderId="34" xfId="0" applyNumberFormat="1" applyFont="1" applyFill="1" applyBorder="1" applyAlignment="1" applyProtection="1">
      <alignment vertical="center" wrapText="1"/>
    </xf>
    <xf numFmtId="49" fontId="30" fillId="14" borderId="34" xfId="0" applyNumberFormat="1" applyFont="1" applyFill="1" applyBorder="1" applyAlignment="1" applyProtection="1">
      <alignment vertical="center" wrapText="1"/>
    </xf>
    <xf numFmtId="49" fontId="30" fillId="8" borderId="88" xfId="0" applyNumberFormat="1" applyFont="1" applyFill="1" applyBorder="1" applyAlignment="1" applyProtection="1">
      <alignment vertical="center" wrapText="1"/>
    </xf>
    <xf numFmtId="49" fontId="30" fillId="6" borderId="79" xfId="4" applyNumberFormat="1" applyFont="1" applyFill="1" applyBorder="1" applyAlignment="1" applyProtection="1">
      <alignment vertical="center" wrapText="1"/>
    </xf>
    <xf numFmtId="49" fontId="30" fillId="14" borderId="1" xfId="4" applyNumberFormat="1" applyFont="1" applyFill="1" applyBorder="1" applyAlignment="1" applyProtection="1">
      <alignment vertical="center" wrapText="1"/>
    </xf>
    <xf numFmtId="49" fontId="30" fillId="6" borderId="1" xfId="4" applyNumberFormat="1" applyFont="1" applyFill="1" applyBorder="1" applyAlignment="1" applyProtection="1">
      <alignment vertical="center" wrapText="1"/>
    </xf>
    <xf numFmtId="49" fontId="30" fillId="6" borderId="76" xfId="4" applyNumberFormat="1" applyFont="1" applyFill="1" applyBorder="1" applyAlignment="1" applyProtection="1">
      <alignment vertical="center" wrapText="1"/>
    </xf>
    <xf numFmtId="0" fontId="15" fillId="0" borderId="0" xfId="0" applyFont="1" applyProtection="1"/>
    <xf numFmtId="0" fontId="10" fillId="0" borderId="0" xfId="0" applyFont="1" applyProtection="1"/>
    <xf numFmtId="0" fontId="35" fillId="13" borderId="15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13" borderId="13" xfId="0" applyFont="1" applyFill="1" applyBorder="1" applyAlignment="1" applyProtection="1">
      <alignment horizontal="center" vertical="center" wrapText="1"/>
    </xf>
    <xf numFmtId="0" fontId="35" fillId="22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49" fontId="30" fillId="0" borderId="5" xfId="0" applyNumberFormat="1" applyFont="1" applyBorder="1" applyAlignment="1" applyProtection="1">
      <alignment vertical="center" wrapText="1"/>
    </xf>
    <xf numFmtId="0" fontId="0" fillId="8" borderId="0" xfId="0" applyFill="1" applyAlignment="1" applyProtection="1">
      <alignment vertical="center" wrapText="1"/>
    </xf>
    <xf numFmtId="49" fontId="30" fillId="13" borderId="1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49" fontId="30" fillId="0" borderId="1" xfId="0" applyNumberFormat="1" applyFont="1" applyBorder="1" applyAlignment="1" applyProtection="1">
      <alignment vertical="center" wrapText="1"/>
    </xf>
    <xf numFmtId="0" fontId="0" fillId="6" borderId="0" xfId="0" applyFill="1" applyAlignment="1" applyProtection="1">
      <alignment vertical="center"/>
    </xf>
    <xf numFmtId="0" fontId="0" fillId="8" borderId="0" xfId="0" applyFill="1" applyAlignment="1" applyProtection="1">
      <alignment vertical="center"/>
    </xf>
    <xf numFmtId="49" fontId="30" fillId="0" borderId="76" xfId="0" applyNumberFormat="1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left" vertical="center" wrapText="1"/>
    </xf>
    <xf numFmtId="0" fontId="19" fillId="0" borderId="24" xfId="3" applyFont="1" applyFill="1" applyBorder="1" applyAlignment="1" applyProtection="1">
      <alignment horizontal="center" vertical="center"/>
    </xf>
    <xf numFmtId="0" fontId="19" fillId="0" borderId="4" xfId="3" applyFont="1" applyFill="1" applyBorder="1" applyAlignment="1" applyProtection="1">
      <alignment vertical="center" wrapText="1"/>
    </xf>
    <xf numFmtId="0" fontId="25" fillId="0" borderId="0" xfId="0" applyFont="1" applyProtection="1"/>
    <xf numFmtId="0" fontId="19" fillId="3" borderId="24" xfId="3" applyFont="1" applyFill="1" applyBorder="1" applyAlignment="1" applyProtection="1">
      <alignment horizontal="center" vertical="center"/>
    </xf>
    <xf numFmtId="0" fontId="19" fillId="3" borderId="4" xfId="3" applyFont="1" applyFill="1" applyBorder="1" applyAlignment="1" applyProtection="1">
      <alignment vertical="center" wrapText="1"/>
    </xf>
    <xf numFmtId="0" fontId="19" fillId="3" borderId="4" xfId="3" applyFont="1" applyFill="1" applyBorder="1" applyAlignment="1" applyProtection="1">
      <alignment horizontal="left" vertical="center" wrapText="1"/>
    </xf>
    <xf numFmtId="0" fontId="19" fillId="6" borderId="24" xfId="3" applyFont="1" applyFill="1" applyBorder="1" applyAlignment="1" applyProtection="1">
      <alignment horizontal="center" vertical="center"/>
    </xf>
    <xf numFmtId="0" fontId="19" fillId="6" borderId="4" xfId="3" applyFont="1" applyFill="1" applyBorder="1" applyAlignment="1" applyProtection="1">
      <alignment vertical="center" wrapText="1"/>
    </xf>
    <xf numFmtId="0" fontId="19" fillId="7" borderId="24" xfId="3" applyFont="1" applyFill="1" applyBorder="1" applyAlignment="1" applyProtection="1">
      <alignment horizontal="center" vertical="center"/>
    </xf>
    <xf numFmtId="0" fontId="19" fillId="5" borderId="4" xfId="3" applyFont="1" applyFill="1" applyBorder="1" applyAlignment="1" applyProtection="1">
      <alignment vertical="center" wrapText="1"/>
    </xf>
    <xf numFmtId="0" fontId="19" fillId="8" borderId="24" xfId="3" applyFont="1" applyFill="1" applyBorder="1" applyAlignment="1" applyProtection="1">
      <alignment horizontal="center" vertical="center"/>
    </xf>
    <xf numFmtId="0" fontId="19" fillId="3" borderId="29" xfId="3" applyFont="1" applyFill="1" applyBorder="1" applyAlignment="1" applyProtection="1">
      <alignment horizontal="center" vertical="center"/>
    </xf>
    <xf numFmtId="0" fontId="19" fillId="3" borderId="22" xfId="3" applyFont="1" applyFill="1" applyBorder="1" applyAlignment="1" applyProtection="1">
      <alignment vertical="center" wrapText="1"/>
    </xf>
    <xf numFmtId="0" fontId="19" fillId="0" borderId="31" xfId="3" applyFont="1" applyFill="1" applyBorder="1" applyAlignment="1" applyProtection="1">
      <alignment horizontal="center" vertical="center"/>
    </xf>
    <xf numFmtId="0" fontId="19" fillId="0" borderId="37" xfId="3" applyFont="1" applyFill="1" applyBorder="1" applyAlignment="1" applyProtection="1">
      <alignment vertical="center" wrapText="1"/>
    </xf>
    <xf numFmtId="0" fontId="19" fillId="20" borderId="24" xfId="3" applyFont="1" applyFill="1" applyBorder="1" applyAlignment="1" applyProtection="1">
      <alignment horizontal="center" vertical="center"/>
    </xf>
    <xf numFmtId="0" fontId="19" fillId="20" borderId="4" xfId="3" applyFont="1" applyFill="1" applyBorder="1" applyAlignment="1" applyProtection="1">
      <alignment vertical="center" wrapText="1"/>
    </xf>
    <xf numFmtId="0" fontId="19" fillId="0" borderId="4" xfId="3" applyFont="1" applyFill="1" applyBorder="1" applyAlignment="1" applyProtection="1">
      <alignment horizontal="left" vertical="center" wrapText="1"/>
    </xf>
    <xf numFmtId="0" fontId="19" fillId="20" borderId="29" xfId="3" applyFont="1" applyFill="1" applyBorder="1" applyAlignment="1" applyProtection="1">
      <alignment horizontal="center"/>
    </xf>
    <xf numFmtId="0" fontId="19" fillId="20" borderId="22" xfId="3" applyFont="1" applyFill="1" applyBorder="1" applyAlignment="1" applyProtection="1">
      <alignment horizontal="left" vertical="center" wrapText="1"/>
    </xf>
    <xf numFmtId="0" fontId="32" fillId="19" borderId="12" xfId="0" applyFont="1" applyFill="1" applyBorder="1" applyAlignment="1" applyProtection="1">
      <alignment horizontal="center" vertical="center"/>
    </xf>
    <xf numFmtId="0" fontId="32" fillId="19" borderId="13" xfId="0" applyFont="1" applyFill="1" applyBorder="1" applyAlignment="1" applyProtection="1">
      <alignment horizontal="center" vertical="center"/>
    </xf>
    <xf numFmtId="0" fontId="32" fillId="19" borderId="23" xfId="0" applyFont="1" applyFill="1" applyBorder="1" applyAlignment="1" applyProtection="1">
      <alignment horizontal="center" vertical="center"/>
    </xf>
    <xf numFmtId="0" fontId="32" fillId="19" borderId="27" xfId="0" applyFont="1" applyFill="1" applyBorder="1" applyAlignment="1" applyProtection="1">
      <alignment horizontal="center" vertical="center"/>
    </xf>
    <xf numFmtId="0" fontId="35" fillId="22" borderId="27" xfId="0" applyFont="1" applyFill="1" applyBorder="1" applyAlignment="1" applyProtection="1">
      <alignment horizontal="center" vertical="center" wrapText="1"/>
    </xf>
    <xf numFmtId="0" fontId="35" fillId="22" borderId="71" xfId="0" applyFont="1" applyFill="1" applyBorder="1" applyAlignment="1" applyProtection="1">
      <alignment horizontal="center" vertical="center" wrapText="1"/>
    </xf>
    <xf numFmtId="0" fontId="35" fillId="22" borderId="67" xfId="0" applyFont="1" applyFill="1" applyBorder="1" applyAlignment="1" applyProtection="1">
      <alignment horizontal="center" vertical="center" wrapText="1"/>
    </xf>
    <xf numFmtId="0" fontId="33" fillId="16" borderId="44" xfId="0" applyFont="1" applyFill="1" applyBorder="1" applyAlignment="1" applyProtection="1">
      <alignment horizontal="right" vertical="center" wrapText="1"/>
    </xf>
    <xf numFmtId="0" fontId="33" fillId="16" borderId="40" xfId="0" applyFont="1" applyFill="1" applyBorder="1" applyAlignment="1" applyProtection="1">
      <alignment horizontal="right" vertical="center" wrapText="1"/>
    </xf>
    <xf numFmtId="0" fontId="33" fillId="16" borderId="67" xfId="0" applyFont="1" applyFill="1" applyBorder="1" applyAlignment="1" applyProtection="1">
      <alignment horizontal="right" vertical="center" wrapText="1"/>
    </xf>
    <xf numFmtId="168" fontId="33" fillId="16" borderId="12" xfId="0" applyNumberFormat="1" applyFont="1" applyFill="1" applyBorder="1" applyAlignment="1" applyProtection="1">
      <alignment horizontal="center" vertical="center"/>
    </xf>
    <xf numFmtId="0" fontId="31" fillId="32" borderId="82" xfId="0" applyFont="1" applyFill="1" applyBorder="1" applyAlignment="1" applyProtection="1">
      <alignment horizontal="right" vertical="center" wrapText="1"/>
    </xf>
    <xf numFmtId="0" fontId="31" fillId="32" borderId="83" xfId="0" applyFont="1" applyFill="1" applyBorder="1" applyAlignment="1" applyProtection="1">
      <alignment horizontal="right" vertical="center" wrapText="1"/>
    </xf>
    <xf numFmtId="0" fontId="31" fillId="32" borderId="81" xfId="0" applyFont="1" applyFill="1" applyBorder="1" applyAlignment="1" applyProtection="1">
      <alignment horizontal="right" vertical="center" wrapText="1"/>
    </xf>
    <xf numFmtId="0" fontId="31" fillId="32" borderId="65" xfId="0" applyFont="1" applyFill="1" applyBorder="1" applyAlignment="1" applyProtection="1">
      <alignment horizontal="right" vertical="center" wrapText="1"/>
    </xf>
    <xf numFmtId="168" fontId="33" fillId="16" borderId="60" xfId="0" applyNumberFormat="1" applyFont="1" applyFill="1" applyBorder="1" applyAlignment="1" applyProtection="1">
      <alignment horizontal="center" vertical="center"/>
    </xf>
    <xf numFmtId="168" fontId="33" fillId="16" borderId="23" xfId="0" applyNumberFormat="1" applyFont="1" applyFill="1" applyBorder="1" applyAlignment="1" applyProtection="1">
      <alignment horizontal="center" vertical="center"/>
    </xf>
    <xf numFmtId="168" fontId="33" fillId="16" borderId="78" xfId="0" applyNumberFormat="1" applyFont="1" applyFill="1" applyBorder="1" applyAlignment="1" applyProtection="1">
      <alignment horizontal="center" vertical="center"/>
    </xf>
    <xf numFmtId="168" fontId="33" fillId="16" borderId="0" xfId="0" applyNumberFormat="1" applyFont="1" applyFill="1" applyBorder="1" applyAlignment="1" applyProtection="1">
      <alignment horizontal="center" vertical="center"/>
    </xf>
    <xf numFmtId="168" fontId="33" fillId="16" borderId="44" xfId="0" applyNumberFormat="1" applyFont="1" applyFill="1" applyBorder="1" applyAlignment="1" applyProtection="1">
      <alignment horizontal="center" vertical="center"/>
    </xf>
    <xf numFmtId="168" fontId="33" fillId="16" borderId="40" xfId="0" applyNumberFormat="1" applyFont="1" applyFill="1" applyBorder="1" applyAlignment="1" applyProtection="1">
      <alignment horizontal="center" vertical="center"/>
    </xf>
    <xf numFmtId="0" fontId="32" fillId="19" borderId="14" xfId="0" applyFont="1" applyFill="1" applyBorder="1" applyAlignment="1" applyProtection="1">
      <alignment horizontal="center" vertical="center"/>
    </xf>
    <xf numFmtId="0" fontId="36" fillId="22" borderId="23" xfId="0" applyFont="1" applyFill="1" applyBorder="1" applyAlignment="1">
      <alignment horizontal="center" vertical="center"/>
    </xf>
    <xf numFmtId="0" fontId="36" fillId="22" borderId="27" xfId="0" applyFont="1" applyFill="1" applyBorder="1" applyAlignment="1">
      <alignment horizontal="center" vertical="center"/>
    </xf>
    <xf numFmtId="0" fontId="36" fillId="22" borderId="0" xfId="0" applyFont="1" applyFill="1" applyBorder="1" applyAlignment="1">
      <alignment horizontal="center" vertical="center"/>
    </xf>
    <xf numFmtId="0" fontId="36" fillId="22" borderId="71" xfId="0" applyFont="1" applyFill="1" applyBorder="1" applyAlignment="1">
      <alignment horizontal="center" vertical="center"/>
    </xf>
    <xf numFmtId="0" fontId="36" fillId="22" borderId="40" xfId="0" applyFont="1" applyFill="1" applyBorder="1" applyAlignment="1">
      <alignment horizontal="center" vertical="center"/>
    </xf>
    <xf numFmtId="0" fontId="36" fillId="22" borderId="67" xfId="0" applyFont="1" applyFill="1" applyBorder="1" applyAlignment="1">
      <alignment horizontal="center" vertical="center"/>
    </xf>
    <xf numFmtId="0" fontId="36" fillId="13" borderId="58" xfId="0" applyFont="1" applyFill="1" applyBorder="1" applyAlignment="1">
      <alignment horizontal="center" vertical="center" wrapText="1"/>
    </xf>
    <xf numFmtId="0" fontId="36" fillId="13" borderId="63" xfId="0" applyFont="1" applyFill="1" applyBorder="1" applyAlignment="1">
      <alignment horizontal="center" vertical="center" wrapText="1"/>
    </xf>
    <xf numFmtId="0" fontId="36" fillId="13" borderId="64" xfId="0" applyFont="1" applyFill="1" applyBorder="1" applyAlignment="1">
      <alignment horizontal="center" vertical="center" wrapText="1"/>
    </xf>
    <xf numFmtId="0" fontId="36" fillId="13" borderId="41" xfId="0" applyFont="1" applyFill="1" applyBorder="1" applyAlignment="1">
      <alignment horizontal="center" vertical="center" wrapText="1"/>
    </xf>
    <xf numFmtId="0" fontId="36" fillId="24" borderId="58" xfId="0" applyFont="1" applyFill="1" applyBorder="1" applyAlignment="1">
      <alignment horizontal="center" vertical="center" wrapText="1"/>
    </xf>
    <xf numFmtId="0" fontId="36" fillId="24" borderId="63" xfId="0" applyFont="1" applyFill="1" applyBorder="1" applyAlignment="1">
      <alignment horizontal="center" vertical="center" wrapText="1"/>
    </xf>
    <xf numFmtId="0" fontId="36" fillId="24" borderId="64" xfId="0" applyFont="1" applyFill="1" applyBorder="1" applyAlignment="1">
      <alignment horizontal="center" vertical="center" wrapText="1"/>
    </xf>
    <xf numFmtId="0" fontId="36" fillId="24" borderId="41" xfId="0" applyFont="1" applyFill="1" applyBorder="1" applyAlignment="1">
      <alignment horizontal="center" vertical="center" wrapText="1"/>
    </xf>
    <xf numFmtId="0" fontId="36" fillId="24" borderId="60" xfId="0" applyFont="1" applyFill="1" applyBorder="1" applyAlignment="1">
      <alignment horizontal="center" vertical="center" wrapText="1"/>
    </xf>
    <xf numFmtId="0" fontId="36" fillId="24" borderId="27" xfId="0" applyFont="1" applyFill="1" applyBorder="1" applyAlignment="1">
      <alignment horizontal="center" vertical="center" wrapText="1"/>
    </xf>
    <xf numFmtId="0" fontId="36" fillId="24" borderId="78" xfId="0" applyFont="1" applyFill="1" applyBorder="1" applyAlignment="1">
      <alignment horizontal="center" vertical="center" wrapText="1"/>
    </xf>
    <xf numFmtId="0" fontId="36" fillId="24" borderId="71" xfId="0" applyFont="1" applyFill="1" applyBorder="1" applyAlignment="1">
      <alignment horizontal="center" vertical="center" wrapText="1"/>
    </xf>
    <xf numFmtId="0" fontId="36" fillId="24" borderId="97" xfId="0" applyFont="1" applyFill="1" applyBorder="1" applyAlignment="1">
      <alignment horizontal="center" vertical="center" wrapText="1"/>
    </xf>
    <xf numFmtId="0" fontId="36" fillId="24" borderId="45" xfId="0" applyFont="1" applyFill="1" applyBorder="1" applyAlignment="1">
      <alignment horizontal="center" vertical="center" wrapText="1"/>
    </xf>
    <xf numFmtId="0" fontId="33" fillId="16" borderId="78" xfId="0" applyFont="1" applyFill="1" applyBorder="1" applyAlignment="1" applyProtection="1">
      <alignment horizontal="center" vertical="center" wrapText="1"/>
    </xf>
    <xf numFmtId="0" fontId="33" fillId="16" borderId="0" xfId="0" applyFont="1" applyFill="1" applyBorder="1" applyAlignment="1" applyProtection="1">
      <alignment horizontal="center" vertical="center" wrapText="1"/>
    </xf>
    <xf numFmtId="0" fontId="33" fillId="16" borderId="44" xfId="0" applyFont="1" applyFill="1" applyBorder="1" applyAlignment="1" applyProtection="1">
      <alignment horizontal="center" vertical="center" wrapText="1"/>
    </xf>
    <xf numFmtId="0" fontId="33" fillId="16" borderId="40" xfId="0" applyFont="1" applyFill="1" applyBorder="1" applyAlignment="1" applyProtection="1">
      <alignment horizontal="center" vertical="center" wrapText="1"/>
    </xf>
    <xf numFmtId="0" fontId="37" fillId="13" borderId="12" xfId="0" applyFont="1" applyFill="1" applyBorder="1" applyAlignment="1" applyProtection="1">
      <alignment horizontal="center" vertical="center" wrapText="1"/>
    </xf>
    <xf numFmtId="0" fontId="37" fillId="13" borderId="13" xfId="0" applyFont="1" applyFill="1" applyBorder="1" applyAlignment="1" applyProtection="1">
      <alignment horizontal="center" vertical="center" wrapText="1"/>
    </xf>
    <xf numFmtId="0" fontId="37" fillId="13" borderId="14" xfId="0" applyFont="1" applyFill="1" applyBorder="1" applyAlignment="1" applyProtection="1">
      <alignment horizontal="center" vertical="center" wrapText="1"/>
    </xf>
    <xf numFmtId="0" fontId="37" fillId="6" borderId="44" xfId="0" applyFont="1" applyFill="1" applyBorder="1" applyAlignment="1" applyProtection="1">
      <alignment horizontal="center" vertical="center" wrapText="1"/>
    </xf>
    <xf numFmtId="0" fontId="37" fillId="6" borderId="40" xfId="0" applyFont="1" applyFill="1" applyBorder="1" applyAlignment="1" applyProtection="1">
      <alignment horizontal="center" vertical="center" wrapText="1"/>
    </xf>
    <xf numFmtId="0" fontId="37" fillId="6" borderId="67" xfId="0" applyFont="1" applyFill="1" applyBorder="1" applyAlignment="1" applyProtection="1">
      <alignment horizontal="center" vertical="center" wrapText="1"/>
    </xf>
    <xf numFmtId="0" fontId="30" fillId="8" borderId="0" xfId="0" applyFont="1" applyFill="1" applyBorder="1" applyAlignment="1" applyProtection="1">
      <alignment horizontal="center" vertical="center"/>
    </xf>
    <xf numFmtId="0" fontId="38" fillId="8" borderId="0" xfId="0" applyFont="1" applyFill="1" applyBorder="1" applyAlignment="1" applyProtection="1">
      <alignment horizontal="left" vertical="center" wrapText="1"/>
    </xf>
    <xf numFmtId="0" fontId="36" fillId="16" borderId="12" xfId="0" applyFont="1" applyFill="1" applyBorder="1" applyAlignment="1" applyProtection="1">
      <alignment horizontal="center" vertical="center"/>
    </xf>
    <xf numFmtId="0" fontId="36" fillId="16" borderId="13" xfId="0" applyFont="1" applyFill="1" applyBorder="1" applyAlignment="1" applyProtection="1">
      <alignment horizontal="center" vertical="center"/>
    </xf>
    <xf numFmtId="0" fontId="37" fillId="26" borderId="12" xfId="0" applyFont="1" applyFill="1" applyBorder="1" applyAlignment="1" applyProtection="1">
      <alignment horizontal="center" vertical="center"/>
    </xf>
    <xf numFmtId="0" fontId="37" fillId="26" borderId="13" xfId="0" applyFont="1" applyFill="1" applyBorder="1" applyAlignment="1" applyProtection="1">
      <alignment horizontal="center" vertical="center"/>
    </xf>
    <xf numFmtId="0" fontId="37" fillId="26" borderId="23" xfId="0" applyFont="1" applyFill="1" applyBorder="1" applyAlignment="1" applyProtection="1">
      <alignment horizontal="center" vertical="center"/>
    </xf>
    <xf numFmtId="0" fontId="37" fillId="26" borderId="14" xfId="0" applyFont="1" applyFill="1" applyBorder="1" applyAlignment="1" applyProtection="1">
      <alignment horizontal="center" vertical="center"/>
    </xf>
    <xf numFmtId="0" fontId="37" fillId="16" borderId="12" xfId="0" applyFont="1" applyFill="1" applyBorder="1" applyAlignment="1" applyProtection="1">
      <alignment horizontal="center" vertical="center"/>
    </xf>
    <xf numFmtId="0" fontId="37" fillId="16" borderId="13" xfId="0" applyFont="1" applyFill="1" applyBorder="1" applyAlignment="1" applyProtection="1">
      <alignment horizontal="center" vertical="center"/>
    </xf>
    <xf numFmtId="0" fontId="37" fillId="16" borderId="14" xfId="0" applyFont="1" applyFill="1" applyBorder="1" applyAlignment="1" applyProtection="1">
      <alignment horizontal="center" vertical="center"/>
    </xf>
    <xf numFmtId="167" fontId="36" fillId="10" borderId="6" xfId="0" applyNumberFormat="1" applyFont="1" applyFill="1" applyBorder="1" applyAlignment="1" applyProtection="1">
      <alignment horizontal="center" vertical="center" wrapText="1"/>
    </xf>
    <xf numFmtId="167" fontId="36" fillId="10" borderId="42" xfId="0" applyNumberFormat="1" applyFont="1" applyFill="1" applyBorder="1" applyAlignment="1" applyProtection="1">
      <alignment horizontal="center" vertical="center" wrapText="1"/>
    </xf>
    <xf numFmtId="0" fontId="36" fillId="10" borderId="6" xfId="0" applyFont="1" applyFill="1" applyBorder="1" applyAlignment="1" applyProtection="1">
      <alignment horizontal="center" vertical="center"/>
    </xf>
    <xf numFmtId="0" fontId="36" fillId="10" borderId="42" xfId="0" applyFont="1" applyFill="1" applyBorder="1" applyAlignment="1" applyProtection="1">
      <alignment horizontal="center" vertical="center"/>
    </xf>
    <xf numFmtId="9" fontId="36" fillId="10" borderId="6" xfId="5" applyFont="1" applyFill="1" applyBorder="1" applyAlignment="1" applyProtection="1">
      <alignment horizontal="center" vertical="center" wrapText="1"/>
    </xf>
    <xf numFmtId="9" fontId="36" fillId="10" borderId="42" xfId="5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16" borderId="12" xfId="0" applyFont="1" applyFill="1" applyBorder="1" applyAlignment="1" applyProtection="1">
      <alignment horizontal="right" vertical="center" wrapText="1"/>
    </xf>
    <xf numFmtId="0" fontId="5" fillId="16" borderId="13" xfId="0" applyFont="1" applyFill="1" applyBorder="1" applyAlignment="1" applyProtection="1">
      <alignment horizontal="right" vertical="center" wrapText="1"/>
    </xf>
    <xf numFmtId="0" fontId="8" fillId="16" borderId="44" xfId="0" applyFont="1" applyFill="1" applyBorder="1" applyAlignment="1" applyProtection="1">
      <alignment horizontal="center" vertical="center" wrapText="1"/>
    </xf>
    <xf numFmtId="0" fontId="8" fillId="16" borderId="40" xfId="0" applyFont="1" applyFill="1" applyBorder="1" applyAlignment="1" applyProtection="1">
      <alignment horizontal="center" vertical="center" wrapText="1"/>
    </xf>
    <xf numFmtId="0" fontId="24" fillId="16" borderId="12" xfId="0" applyFont="1" applyFill="1" applyBorder="1" applyAlignment="1" applyProtection="1">
      <alignment horizontal="center" vertical="center"/>
    </xf>
    <xf numFmtId="0" fontId="24" fillId="16" borderId="13" xfId="0" applyFont="1" applyFill="1" applyBorder="1" applyAlignment="1" applyProtection="1">
      <alignment horizontal="center" vertical="center"/>
    </xf>
    <xf numFmtId="0" fontId="24" fillId="16" borderId="14" xfId="0" applyFont="1" applyFill="1" applyBorder="1" applyAlignment="1" applyProtection="1">
      <alignment horizontal="center" vertical="center"/>
    </xf>
    <xf numFmtId="0" fontId="5" fillId="0" borderId="36" xfId="3" applyFont="1" applyBorder="1" applyAlignment="1">
      <alignment horizontal="center" vertical="center" textRotation="180"/>
    </xf>
    <xf numFmtId="0" fontId="5" fillId="0" borderId="42" xfId="3" applyFont="1" applyBorder="1" applyAlignment="1">
      <alignment horizontal="center" vertical="center" textRotation="180"/>
    </xf>
    <xf numFmtId="0" fontId="5" fillId="0" borderId="6" xfId="3" applyFont="1" applyBorder="1" applyAlignment="1">
      <alignment horizontal="center" vertical="center" textRotation="180"/>
    </xf>
    <xf numFmtId="0" fontId="30" fillId="16" borderId="13" xfId="0" applyFont="1" applyFill="1" applyBorder="1" applyProtection="1"/>
    <xf numFmtId="168" fontId="34" fillId="32" borderId="109" xfId="0" applyNumberFormat="1" applyFont="1" applyFill="1" applyBorder="1" applyAlignment="1" applyProtection="1">
      <alignment horizontal="left" vertical="center"/>
    </xf>
    <xf numFmtId="168" fontId="34" fillId="32" borderId="66" xfId="0" applyNumberFormat="1" applyFont="1" applyFill="1" applyBorder="1" applyAlignment="1" applyProtection="1">
      <alignment horizontal="left" vertical="center"/>
    </xf>
    <xf numFmtId="0" fontId="35" fillId="22" borderId="110" xfId="0" applyFont="1" applyFill="1" applyBorder="1" applyAlignment="1" applyProtection="1">
      <alignment horizontal="center" vertical="center" wrapText="1"/>
    </xf>
    <xf numFmtId="0" fontId="36" fillId="13" borderId="111" xfId="0" applyFont="1" applyFill="1" applyBorder="1" applyAlignment="1" applyProtection="1">
      <alignment horizontal="center" vertical="center" wrapText="1"/>
    </xf>
    <xf numFmtId="0" fontId="36" fillId="13" borderId="84" xfId="0" applyFont="1" applyFill="1" applyBorder="1" applyAlignment="1" applyProtection="1">
      <alignment horizontal="center" vertical="center" wrapText="1"/>
    </xf>
    <xf numFmtId="0" fontId="36" fillId="13" borderId="112" xfId="0" applyFont="1" applyFill="1" applyBorder="1" applyAlignment="1" applyProtection="1">
      <alignment horizontal="center" vertical="center" wrapText="1"/>
    </xf>
    <xf numFmtId="0" fontId="36" fillId="13" borderId="113" xfId="0" applyFont="1" applyFill="1" applyBorder="1" applyAlignment="1" applyProtection="1">
      <alignment horizontal="center" vertical="center" wrapText="1"/>
    </xf>
    <xf numFmtId="0" fontId="36" fillId="24" borderId="111" xfId="0" applyFont="1" applyFill="1" applyBorder="1" applyAlignment="1" applyProtection="1">
      <alignment horizontal="center" vertical="center" wrapText="1"/>
    </xf>
    <xf numFmtId="0" fontId="36" fillId="24" borderId="46" xfId="0" applyFont="1" applyFill="1" applyBorder="1" applyAlignment="1" applyProtection="1">
      <alignment horizontal="center" vertical="center" wrapText="1"/>
    </xf>
    <xf numFmtId="0" fontId="36" fillId="24" borderId="84" xfId="0" applyFont="1" applyFill="1" applyBorder="1" applyAlignment="1" applyProtection="1">
      <alignment horizontal="center" vertical="center" wrapText="1"/>
    </xf>
    <xf numFmtId="0" fontId="36" fillId="24" borderId="85" xfId="0" applyFont="1" applyFill="1" applyBorder="1" applyAlignment="1" applyProtection="1">
      <alignment horizontal="center" vertical="center" wrapText="1"/>
    </xf>
    <xf numFmtId="0" fontId="36" fillId="24" borderId="112" xfId="0" applyFont="1" applyFill="1" applyBorder="1" applyAlignment="1" applyProtection="1">
      <alignment horizontal="center" vertical="center" wrapText="1"/>
    </xf>
    <xf numFmtId="0" fontId="36" fillId="24" borderId="113" xfId="0" applyFont="1" applyFill="1" applyBorder="1" applyAlignment="1" applyProtection="1">
      <alignment horizontal="center" vertical="center" wrapText="1"/>
    </xf>
    <xf numFmtId="0" fontId="35" fillId="22" borderId="23" xfId="0" applyFont="1" applyFill="1" applyBorder="1" applyAlignment="1" applyProtection="1">
      <alignment horizontal="center" vertical="center" wrapText="1"/>
    </xf>
    <xf numFmtId="0" fontId="35" fillId="22" borderId="0" xfId="0" applyFont="1" applyFill="1" applyBorder="1" applyAlignment="1" applyProtection="1">
      <alignment horizontal="center" vertical="center" wrapText="1"/>
    </xf>
    <xf numFmtId="0" fontId="35" fillId="22" borderId="40" xfId="0" applyFont="1" applyFill="1" applyBorder="1" applyAlignment="1" applyProtection="1">
      <alignment horizontal="center" vertical="center" wrapText="1"/>
    </xf>
    <xf numFmtId="0" fontId="37" fillId="21" borderId="14" xfId="0" applyFont="1" applyFill="1" applyBorder="1" applyAlignment="1" applyProtection="1">
      <alignment horizontal="center" vertical="center" wrapText="1"/>
    </xf>
    <xf numFmtId="0" fontId="37" fillId="22" borderId="15" xfId="0" applyFont="1" applyFill="1" applyBorder="1" applyAlignment="1" applyProtection="1">
      <alignment horizontal="center" vertical="center" wrapText="1"/>
    </xf>
    <xf numFmtId="0" fontId="35" fillId="13" borderId="84" xfId="0" applyFont="1" applyFill="1" applyBorder="1" applyAlignment="1" applyProtection="1">
      <alignment horizontal="center" vertical="center" wrapText="1"/>
    </xf>
    <xf numFmtId="0" fontId="35" fillId="14" borderId="113" xfId="0" applyFont="1" applyFill="1" applyBorder="1" applyAlignment="1" applyProtection="1">
      <alignment horizontal="center" vertical="center" wrapText="1"/>
    </xf>
    <xf numFmtId="0" fontId="35" fillId="24" borderId="84" xfId="0" applyFont="1" applyFill="1" applyBorder="1" applyAlignment="1" applyProtection="1">
      <alignment horizontal="center" vertical="center" wrapText="1"/>
    </xf>
    <xf numFmtId="0" fontId="35" fillId="25" borderId="113" xfId="0" applyFont="1" applyFill="1" applyBorder="1" applyAlignment="1" applyProtection="1">
      <alignment horizontal="center" vertical="center" wrapText="1"/>
    </xf>
    <xf numFmtId="0" fontId="35" fillId="24" borderId="113" xfId="0" applyFont="1" applyFill="1" applyBorder="1" applyAlignment="1" applyProtection="1">
      <alignment horizontal="center" vertical="center" wrapText="1"/>
    </xf>
    <xf numFmtId="0" fontId="35" fillId="24" borderId="85" xfId="0" applyFont="1" applyFill="1" applyBorder="1" applyAlignment="1" applyProtection="1">
      <alignment horizontal="center" vertical="center" wrapText="1"/>
    </xf>
    <xf numFmtId="1" fontId="30" fillId="6" borderId="101" xfId="0" applyNumberFormat="1" applyFont="1" applyFill="1" applyBorder="1" applyAlignment="1" applyProtection="1">
      <alignment vertical="center" wrapText="1"/>
    </xf>
    <xf numFmtId="1" fontId="30" fillId="8" borderId="101" xfId="0" applyNumberFormat="1" applyFont="1" applyFill="1" applyBorder="1" applyAlignment="1" applyProtection="1">
      <alignment horizontal="center" vertical="center" wrapText="1"/>
      <protection locked="0"/>
    </xf>
    <xf numFmtId="166" fontId="30" fillId="6" borderId="102" xfId="7" applyNumberFormat="1" applyFont="1" applyFill="1" applyBorder="1" applyAlignment="1" applyProtection="1">
      <alignment horizontal="center" vertical="center" wrapText="1"/>
    </xf>
    <xf numFmtId="4" fontId="35" fillId="25" borderId="114" xfId="0" applyNumberFormat="1" applyFont="1" applyFill="1" applyBorder="1" applyAlignment="1">
      <alignment horizontal="center" vertical="center" wrapText="1"/>
    </xf>
    <xf numFmtId="0" fontId="35" fillId="13" borderId="115" xfId="0" applyFont="1" applyFill="1" applyBorder="1" applyAlignment="1">
      <alignment horizontal="center" vertical="center" wrapText="1"/>
    </xf>
    <xf numFmtId="4" fontId="35" fillId="14" borderId="114" xfId="0" applyNumberFormat="1" applyFont="1" applyFill="1" applyBorder="1" applyAlignment="1">
      <alignment horizontal="center" vertical="center" wrapText="1"/>
    </xf>
    <xf numFmtId="0" fontId="35" fillId="24" borderId="115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_RPS2-MatrizPrestCtas" xfId="2"/>
    <cellStyle name="Normal_RPS2-PlanaplicModelo-9r" xfId="3"/>
    <cellStyle name="Normal_SMED-PlanAplic" xfId="4"/>
    <cellStyle name="Porcentagem" xfId="5" builtinId="5"/>
    <cellStyle name="Separador de milhares" xfId="7" builtinId="3"/>
    <cellStyle name="Título 5" xfId="6"/>
  </cellStyles>
  <dxfs count="10">
    <dxf>
      <font>
        <b/>
        <i val="0"/>
        <condense val="0"/>
        <extend val="0"/>
        <color indexed="30"/>
      </font>
      <fill>
        <patternFill patternType="solid">
          <fgColor indexed="22"/>
          <bgColor indexed="44"/>
        </patternFill>
      </fill>
    </dxf>
    <dxf>
      <font>
        <b val="0"/>
        <condense val="0"/>
        <extend val="0"/>
        <color indexed="17"/>
      </font>
      <fill>
        <patternFill patternType="solid">
          <fgColor indexed="22"/>
          <bgColor indexed="44"/>
        </patternFill>
      </fill>
    </dxf>
    <dxf>
      <font>
        <b val="0"/>
        <condense val="0"/>
        <extend val="0"/>
        <color indexed="17"/>
      </font>
      <fill>
        <patternFill patternType="solid">
          <fgColor indexed="22"/>
          <bgColor indexed="44"/>
        </patternFill>
      </fill>
    </dxf>
    <dxf>
      <font>
        <b val="0"/>
        <condense val="0"/>
        <extend val="0"/>
        <color indexed="17"/>
      </font>
      <fill>
        <patternFill patternType="solid">
          <fgColor indexed="22"/>
          <bgColor indexed="44"/>
        </patternFill>
      </fill>
    </dxf>
    <dxf>
      <font>
        <b val="0"/>
        <condense val="0"/>
        <extend val="0"/>
        <color indexed="17"/>
      </font>
      <fill>
        <patternFill patternType="solid">
          <fgColor indexed="22"/>
          <bgColor indexed="44"/>
        </patternFill>
      </fill>
    </dxf>
    <dxf>
      <font>
        <b/>
        <i val="0"/>
        <condense val="0"/>
        <extend val="0"/>
        <color indexed="30"/>
      </font>
      <fill>
        <patternFill patternType="solid">
          <fgColor indexed="22"/>
          <bgColor indexed="44"/>
        </patternFill>
      </fill>
    </dxf>
    <dxf>
      <font>
        <b val="0"/>
        <condense val="0"/>
        <extend val="0"/>
        <color indexed="17"/>
      </font>
      <fill>
        <patternFill patternType="solid">
          <fgColor indexed="22"/>
          <bgColor indexed="44"/>
        </patternFill>
      </fill>
    </dxf>
    <dxf>
      <font>
        <b val="0"/>
        <condense val="0"/>
        <extend val="0"/>
        <color indexed="17"/>
      </font>
      <fill>
        <patternFill patternType="solid">
          <fgColor indexed="22"/>
          <bgColor indexed="44"/>
        </patternFill>
      </fill>
    </dxf>
    <dxf>
      <font>
        <b/>
        <i val="0"/>
        <condense val="0"/>
        <extend val="0"/>
        <color indexed="30"/>
      </font>
      <fill>
        <patternFill patternType="solid">
          <fgColor indexed="22"/>
          <bgColor indexed="44"/>
        </patternFill>
      </fill>
    </dxf>
    <dxf>
      <font>
        <b val="0"/>
        <condense val="0"/>
        <extend val="0"/>
        <color indexed="17"/>
      </font>
      <fill>
        <patternFill patternType="solid">
          <fgColor indexed="22"/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6D9"/>
      <color rgb="FFFFEAA7"/>
      <color rgb="FFFFF9E7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3000376</xdr:colOff>
      <xdr:row>0</xdr:row>
      <xdr:rowOff>66676</xdr:rowOff>
    </xdr:from>
    <xdr:to>
      <xdr:col>1</xdr:col>
      <xdr:colOff>609600</xdr:colOff>
      <xdr:row>5</xdr:row>
      <xdr:rowOff>142876</xdr:rowOff>
    </xdr:to>
    <xdr:pic>
      <xdr:nvPicPr>
        <xdr:cNvPr id="1041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00376" y="66676"/>
          <a:ext cx="1657349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104440</xdr:colOff>
      <xdr:row>4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16200" y="190500"/>
          <a:ext cx="100614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13</xdr:col>
      <xdr:colOff>180640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67000" y="355600"/>
          <a:ext cx="100614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319428</xdr:colOff>
      <xdr:row>0</xdr:row>
      <xdr:rowOff>149678</xdr:rowOff>
    </xdr:from>
    <xdr:to>
      <xdr:col>15</xdr:col>
      <xdr:colOff>155354</xdr:colOff>
      <xdr:row>4</xdr:row>
      <xdr:rowOff>-1</xdr:rowOff>
    </xdr:to>
    <xdr:pic>
      <xdr:nvPicPr>
        <xdr:cNvPr id="3087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71272" y="149678"/>
          <a:ext cx="1004131" cy="665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296728</xdr:colOff>
      <xdr:row>0</xdr:row>
      <xdr:rowOff>196066</xdr:rowOff>
    </xdr:from>
    <xdr:to>
      <xdr:col>16</xdr:col>
      <xdr:colOff>124769</xdr:colOff>
      <xdr:row>4</xdr:row>
      <xdr:rowOff>93084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79975" y="196066"/>
          <a:ext cx="1003203" cy="651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7" tint="0.59999389629810485"/>
    <pageSetUpPr fitToPage="1"/>
  </sheetPr>
  <dimension ref="A7:HJ29"/>
  <sheetViews>
    <sheetView tabSelected="1" workbookViewId="0">
      <selection activeCell="B10" sqref="B10"/>
    </sheetView>
  </sheetViews>
  <sheetFormatPr defaultRowHeight="18"/>
  <cols>
    <col min="1" max="1" width="60.7109375" style="311" bestFit="1" customWidth="1"/>
    <col min="2" max="2" width="72" style="311" customWidth="1"/>
    <col min="3" max="16384" width="9.140625" style="311"/>
  </cols>
  <sheetData>
    <row r="7" spans="1:218">
      <c r="A7" s="310" t="s">
        <v>119</v>
      </c>
      <c r="B7" s="44"/>
    </row>
    <row r="8" spans="1:218">
      <c r="A8" s="310" t="s">
        <v>23</v>
      </c>
      <c r="B8" s="44"/>
    </row>
    <row r="9" spans="1:218">
      <c r="A9" s="310" t="s">
        <v>24</v>
      </c>
      <c r="B9" s="44"/>
    </row>
    <row r="10" spans="1:218">
      <c r="A10" s="310" t="s">
        <v>25</v>
      </c>
      <c r="B10" s="315"/>
    </row>
    <row r="11" spans="1:218">
      <c r="A11" s="310" t="s">
        <v>88</v>
      </c>
      <c r="B11" s="44"/>
    </row>
    <row r="12" spans="1:218">
      <c r="A12" s="310" t="s">
        <v>118</v>
      </c>
      <c r="B12" s="45"/>
    </row>
    <row r="13" spans="1:218">
      <c r="A13" s="312" t="s">
        <v>26</v>
      </c>
      <c r="B13" s="44"/>
      <c r="HE13" s="311">
        <v>5</v>
      </c>
      <c r="HF13" s="311" t="s">
        <v>0</v>
      </c>
      <c r="HG13" s="311" t="s">
        <v>1</v>
      </c>
      <c r="HI13" s="311">
        <v>5</v>
      </c>
      <c r="HJ13" s="311" t="s">
        <v>2</v>
      </c>
    </row>
    <row r="14" spans="1:218">
      <c r="A14" s="312" t="s">
        <v>117</v>
      </c>
      <c r="B14" s="44"/>
      <c r="HE14" s="311">
        <v>6</v>
      </c>
      <c r="HF14" s="311" t="s">
        <v>3</v>
      </c>
      <c r="HG14" s="311" t="s">
        <v>4</v>
      </c>
      <c r="HI14" s="311">
        <v>6</v>
      </c>
      <c r="HJ14" s="311" t="s">
        <v>5</v>
      </c>
    </row>
    <row r="15" spans="1:218">
      <c r="A15" s="312" t="s">
        <v>120</v>
      </c>
      <c r="B15" s="194"/>
      <c r="HE15" s="311">
        <v>7</v>
      </c>
      <c r="HF15" s="311" t="s">
        <v>6</v>
      </c>
      <c r="HG15" s="311" t="s">
        <v>7</v>
      </c>
      <c r="HI15" s="311">
        <v>7</v>
      </c>
      <c r="HJ15" s="311" t="s">
        <v>8</v>
      </c>
    </row>
    <row r="17" spans="1:2" ht="18.75" hidden="1" thickBot="1">
      <c r="A17" s="24" t="s">
        <v>9</v>
      </c>
      <c r="B17" s="313" t="s">
        <v>10</v>
      </c>
    </row>
    <row r="18" spans="1:2" hidden="1">
      <c r="A18" s="25" t="s">
        <v>11</v>
      </c>
      <c r="B18" s="26">
        <v>1</v>
      </c>
    </row>
    <row r="19" spans="1:2" hidden="1">
      <c r="A19" s="25"/>
      <c r="B19" s="27">
        <v>2</v>
      </c>
    </row>
    <row r="20" spans="1:2" hidden="1">
      <c r="A20" s="314"/>
      <c r="B20" s="27">
        <v>3</v>
      </c>
    </row>
    <row r="21" spans="1:2" hidden="1">
      <c r="A21" s="314"/>
      <c r="B21" s="27">
        <v>4</v>
      </c>
    </row>
    <row r="22" spans="1:2" hidden="1">
      <c r="A22" s="314"/>
      <c r="B22" s="27">
        <v>5</v>
      </c>
    </row>
    <row r="23" spans="1:2" hidden="1">
      <c r="A23" s="314"/>
      <c r="B23" s="27">
        <v>6</v>
      </c>
    </row>
    <row r="24" spans="1:2" hidden="1">
      <c r="A24" s="314"/>
      <c r="B24" s="27">
        <v>7</v>
      </c>
    </row>
    <row r="25" spans="1:2" hidden="1">
      <c r="A25" s="314"/>
      <c r="B25" s="27">
        <v>8</v>
      </c>
    </row>
    <row r="26" spans="1:2" hidden="1">
      <c r="A26" s="314"/>
      <c r="B26" s="27">
        <v>9</v>
      </c>
    </row>
    <row r="27" spans="1:2" hidden="1">
      <c r="A27" s="314"/>
      <c r="B27" s="27">
        <v>10</v>
      </c>
    </row>
    <row r="28" spans="1:2" hidden="1">
      <c r="A28" s="314"/>
      <c r="B28" s="27">
        <v>11</v>
      </c>
    </row>
    <row r="29" spans="1:2" ht="18.75" hidden="1" thickBot="1">
      <c r="A29" s="314"/>
      <c r="B29" s="28">
        <v>12</v>
      </c>
    </row>
  </sheetData>
  <sheetProtection password="DB8F" sheet="1" objects="1" scenarios="1" selectLockedCells="1"/>
  <pageMargins left="0.39370078740157483" right="0.39370078740157483" top="0.82677165354330717" bottom="0.98425196850393704" header="0.51181102362204722" footer="0.51181102362204722"/>
  <pageSetup paperSize="9" firstPageNumber="0" orientation="landscape" verticalDpi="300" r:id="rId1"/>
  <headerFooter alignWithMargins="0">
    <oddFooter>&amp;L&amp;[Planilha Memória de Cálculo&amp;R&amp;N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theme="9" tint="0.39997558519241921"/>
    <pageSetUpPr fitToPage="1"/>
  </sheetPr>
  <dimension ref="A1:AB1624"/>
  <sheetViews>
    <sheetView showGridLines="0" zoomScale="90" zoomScaleNormal="90" workbookViewId="0">
      <pane ySplit="11" topLeftCell="A12" activePane="bottomLeft" state="frozen"/>
      <selection activeCell="H29" sqref="H29"/>
      <selection pane="bottomLeft" activeCell="F24" sqref="F24"/>
    </sheetView>
  </sheetViews>
  <sheetFormatPr defaultColWidth="9" defaultRowHeight="12.75"/>
  <cols>
    <col min="1" max="1" width="11.28515625" style="398" customWidth="1"/>
    <col min="2" max="2" width="48.5703125" style="399" customWidth="1"/>
    <col min="3" max="3" width="45.85546875" style="17" customWidth="1"/>
    <col min="4" max="4" width="24.7109375" style="48" bestFit="1" customWidth="1"/>
    <col min="5" max="5" width="16" style="17" bestFit="1" customWidth="1"/>
    <col min="6" max="6" width="6" style="180" customWidth="1"/>
    <col min="7" max="7" width="13.5703125" style="180" bestFit="1" customWidth="1"/>
    <col min="8" max="8" width="6" style="180" bestFit="1" customWidth="1"/>
    <col min="9" max="9" width="13.5703125" style="180" bestFit="1" customWidth="1"/>
    <col min="10" max="10" width="4.85546875" style="180" bestFit="1" customWidth="1"/>
    <col min="11" max="11" width="13.7109375" style="180" customWidth="1"/>
    <col min="12" max="12" width="4.85546875" style="180" bestFit="1" customWidth="1"/>
    <col min="13" max="13" width="13.5703125" style="180" customWidth="1"/>
    <col min="14" max="14" width="4.85546875" style="180" bestFit="1" customWidth="1"/>
    <col min="15" max="15" width="13.7109375" style="180" customWidth="1"/>
    <col min="16" max="16" width="4.85546875" style="180" bestFit="1" customWidth="1"/>
    <col min="17" max="17" width="13.7109375" style="180" customWidth="1"/>
    <col min="18" max="18" width="14.5703125" style="2" customWidth="1"/>
    <col min="19" max="19" width="13.42578125" style="2" bestFit="1" customWidth="1"/>
    <col min="20" max="26" width="9" style="2"/>
    <col min="27" max="27" width="33.5703125" style="2" customWidth="1"/>
    <col min="28" max="16384" width="9" style="2"/>
  </cols>
  <sheetData>
    <row r="1" spans="1:19" s="35" customFormat="1" ht="15">
      <c r="A1" s="33" t="str">
        <f>CONCATENATE("Entidade Proponente: ",'1.Parâmetros'!B7," - Reg. na SAS: ",'1.Parâmetros'!B12)</f>
        <v xml:space="preserve">Entidade Proponente:  - Reg. na SAS: </v>
      </c>
      <c r="B1" s="182"/>
      <c r="C1" s="54"/>
      <c r="D1" s="46"/>
      <c r="E1" s="37"/>
      <c r="F1" s="38"/>
      <c r="G1" s="170"/>
      <c r="H1" s="38"/>
      <c r="I1" s="39"/>
      <c r="J1" s="171"/>
      <c r="K1" s="54"/>
      <c r="L1" s="54"/>
      <c r="M1" s="54"/>
      <c r="N1" s="54"/>
      <c r="O1" s="54"/>
      <c r="P1" s="54"/>
      <c r="Q1" s="54"/>
    </row>
    <row r="2" spans="1:19" s="35" customFormat="1" ht="15">
      <c r="A2" s="33" t="str">
        <f>CONCATENATE("Nome do Projeto: ",'1.Parâmetros'!B8)</f>
        <v xml:space="preserve">Nome do Projeto: </v>
      </c>
      <c r="B2" s="182"/>
      <c r="C2" s="52"/>
      <c r="D2" s="47"/>
      <c r="E2" s="37"/>
      <c r="F2" s="172"/>
      <c r="G2" s="172"/>
      <c r="H2" s="172"/>
      <c r="I2" s="172"/>
      <c r="J2" s="171"/>
      <c r="K2" s="173"/>
      <c r="L2" s="174"/>
      <c r="M2" s="54"/>
      <c r="N2" s="54"/>
      <c r="O2" s="54"/>
      <c r="P2" s="54"/>
      <c r="Q2" s="54"/>
    </row>
    <row r="3" spans="1:19" s="35" customFormat="1" ht="15">
      <c r="A3" s="33" t="str">
        <f>CONCATENATE("Responsável Técnico: ",'1.Parâmetros'!B9," / Fone(s): ",'1.Parâmetros'!B10)</f>
        <v xml:space="preserve">Responsável Técnico:  / Fone(s): </v>
      </c>
      <c r="B3" s="182"/>
      <c r="C3" s="54"/>
      <c r="D3" s="46"/>
      <c r="E3" s="37"/>
      <c r="F3" s="38"/>
      <c r="G3" s="170"/>
      <c r="H3" s="38"/>
      <c r="I3" s="39"/>
      <c r="J3" s="171"/>
      <c r="K3" s="173"/>
      <c r="L3" s="174"/>
      <c r="M3" s="54"/>
      <c r="N3" s="54"/>
      <c r="O3" s="54"/>
      <c r="P3" s="175"/>
      <c r="Q3" s="54"/>
    </row>
    <row r="4" spans="1:19" s="35" customFormat="1" ht="15">
      <c r="A4" s="33" t="str">
        <f>CONCATENATE("Responsável Legal da Entidade: ",'1.Parâmetros'!B11)</f>
        <v xml:space="preserve">Responsável Legal da Entidade: </v>
      </c>
      <c r="B4" s="182"/>
      <c r="C4" s="54"/>
      <c r="D4" s="46"/>
      <c r="E4" s="37"/>
      <c r="F4" s="38"/>
      <c r="G4" s="170"/>
      <c r="H4" s="38"/>
      <c r="I4" s="39"/>
      <c r="J4" s="171"/>
      <c r="K4" s="173"/>
      <c r="L4" s="174"/>
      <c r="M4" s="54"/>
      <c r="N4" s="54"/>
      <c r="O4" s="54"/>
      <c r="P4" s="175"/>
      <c r="Q4" s="54"/>
    </row>
    <row r="5" spans="1:19" s="35" customFormat="1" ht="15">
      <c r="A5" s="33" t="str">
        <f>CONCATENATE("Nome do Contador: ",'1.Parâmetros'!B14, " Nº CRC Contador: ",'1.Parâmetros'!B15)</f>
        <v xml:space="preserve">Nome do Contador:  Nº CRC Contador: </v>
      </c>
      <c r="B5" s="182"/>
      <c r="C5" s="54"/>
      <c r="D5" s="46"/>
      <c r="E5" s="37"/>
      <c r="F5" s="38"/>
      <c r="G5" s="170"/>
      <c r="H5" s="38"/>
      <c r="I5" s="39"/>
      <c r="J5" s="171"/>
      <c r="K5" s="173"/>
      <c r="L5" s="174"/>
      <c r="M5" s="54"/>
      <c r="N5" s="54"/>
      <c r="O5" s="54"/>
      <c r="P5" s="175"/>
      <c r="Q5" s="54"/>
    </row>
    <row r="6" spans="1:19" ht="13.5" thickBot="1">
      <c r="A6" s="184"/>
      <c r="B6" s="182"/>
      <c r="C6" s="55"/>
      <c r="F6" s="23"/>
      <c r="G6" s="176"/>
      <c r="H6" s="23"/>
      <c r="I6" s="177"/>
      <c r="J6" s="178"/>
      <c r="K6" s="179"/>
      <c r="M6" s="181" t="str">
        <f>IF('1.Parâmetros'!$B$17="M","MENSAL",IF('1.Parâmetros'!$B$17="Q","QUINZENAL",IF('1.Parâmetros'!$B$17="S","SEMANAL","")))</f>
        <v>MENSAL</v>
      </c>
    </row>
    <row r="7" spans="1:19" s="383" customFormat="1" ht="20.25" customHeight="1" thickBot="1">
      <c r="A7" s="421" t="s">
        <v>12</v>
      </c>
      <c r="B7" s="422"/>
      <c r="C7" s="422"/>
      <c r="D7" s="422"/>
      <c r="E7" s="422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4"/>
    </row>
    <row r="8" spans="1:19" s="384" customFormat="1" ht="22.5" customHeight="1" thickBot="1">
      <c r="A8" s="428" t="s">
        <v>114</v>
      </c>
      <c r="B8" s="429"/>
      <c r="C8" s="430"/>
      <c r="D8" s="431">
        <f>SUM(C9:C10)</f>
        <v>0</v>
      </c>
      <c r="E8" s="501"/>
      <c r="F8" s="505" t="s">
        <v>41</v>
      </c>
      <c r="G8" s="507"/>
      <c r="H8" s="509" t="s">
        <v>39</v>
      </c>
      <c r="I8" s="513"/>
      <c r="J8" s="505" t="s">
        <v>40</v>
      </c>
      <c r="K8" s="507"/>
      <c r="L8" s="509" t="s">
        <v>42</v>
      </c>
      <c r="M8" s="513"/>
      <c r="N8" s="505" t="s">
        <v>43</v>
      </c>
      <c r="O8" s="507"/>
      <c r="P8" s="509" t="s">
        <v>44</v>
      </c>
      <c r="Q8" s="510"/>
      <c r="R8" s="515" t="s">
        <v>122</v>
      </c>
      <c r="S8" s="425"/>
    </row>
    <row r="9" spans="1:19" s="384" customFormat="1" ht="16.5" thickBot="1">
      <c r="A9" s="432" t="s">
        <v>112</v>
      </c>
      <c r="B9" s="433"/>
      <c r="C9" s="195">
        <f>SUM(S12:S299)-'4. R$ Contrapartida da Entidade'!I19</f>
        <v>0</v>
      </c>
      <c r="D9" s="198" t="s">
        <v>110</v>
      </c>
      <c r="E9" s="502">
        <f>'3.R$ Solicitado ao PróSocial'!O23</f>
        <v>0</v>
      </c>
      <c r="F9" s="506"/>
      <c r="G9" s="508"/>
      <c r="H9" s="511"/>
      <c r="I9" s="514"/>
      <c r="J9" s="506"/>
      <c r="K9" s="508"/>
      <c r="L9" s="511"/>
      <c r="M9" s="514"/>
      <c r="N9" s="506"/>
      <c r="O9" s="508"/>
      <c r="P9" s="511"/>
      <c r="Q9" s="512"/>
      <c r="R9" s="516"/>
      <c r="S9" s="426"/>
    </row>
    <row r="10" spans="1:19" s="384" customFormat="1" ht="16.5" thickBot="1">
      <c r="A10" s="434" t="s">
        <v>113</v>
      </c>
      <c r="B10" s="435"/>
      <c r="C10" s="196">
        <f>'2.Necessidades - 2º Semestre'!D8</f>
        <v>0</v>
      </c>
      <c r="D10" s="197" t="s">
        <v>111</v>
      </c>
      <c r="E10" s="503">
        <f>'3.R$ Solicitado ao PróSocial'!O24</f>
        <v>0</v>
      </c>
      <c r="F10" s="506"/>
      <c r="G10" s="508"/>
      <c r="H10" s="511"/>
      <c r="I10" s="514"/>
      <c r="J10" s="506"/>
      <c r="K10" s="508"/>
      <c r="L10" s="511"/>
      <c r="M10" s="514"/>
      <c r="N10" s="506"/>
      <c r="O10" s="508"/>
      <c r="P10" s="511"/>
      <c r="Q10" s="512"/>
      <c r="R10" s="517"/>
      <c r="S10" s="427"/>
    </row>
    <row r="11" spans="1:19" s="389" customFormat="1" ht="38.25" thickBot="1">
      <c r="A11" s="385" t="s">
        <v>61</v>
      </c>
      <c r="B11" s="386" t="s">
        <v>54</v>
      </c>
      <c r="C11" s="387" t="s">
        <v>13</v>
      </c>
      <c r="D11" s="388" t="s">
        <v>21</v>
      </c>
      <c r="E11" s="504" t="s">
        <v>22</v>
      </c>
      <c r="F11" s="520" t="s">
        <v>14</v>
      </c>
      <c r="G11" s="521" t="s">
        <v>37</v>
      </c>
      <c r="H11" s="522" t="s">
        <v>14</v>
      </c>
      <c r="I11" s="523" t="s">
        <v>37</v>
      </c>
      <c r="J11" s="520" t="s">
        <v>14</v>
      </c>
      <c r="K11" s="521" t="s">
        <v>37</v>
      </c>
      <c r="L11" s="522" t="s">
        <v>14</v>
      </c>
      <c r="M11" s="524" t="s">
        <v>38</v>
      </c>
      <c r="N11" s="520" t="s">
        <v>14</v>
      </c>
      <c r="O11" s="521" t="s">
        <v>37</v>
      </c>
      <c r="P11" s="522" t="s">
        <v>14</v>
      </c>
      <c r="Q11" s="525" t="s">
        <v>37</v>
      </c>
      <c r="R11" s="519" t="s">
        <v>27</v>
      </c>
      <c r="S11" s="518" t="s">
        <v>45</v>
      </c>
    </row>
    <row r="12" spans="1:19" s="391" customFormat="1">
      <c r="A12" s="325"/>
      <c r="B12" s="390" t="e">
        <f>VLOOKUP(A12,'5. Descrição das Rubricas'!$A$2:$B$21,2,FALSE)</f>
        <v>#N/A</v>
      </c>
      <c r="C12" s="316"/>
      <c r="D12" s="326"/>
      <c r="E12" s="317"/>
      <c r="F12" s="289"/>
      <c r="G12" s="281">
        <f t="shared" ref="G12:G43" si="0">$E12*F12</f>
        <v>0</v>
      </c>
      <c r="H12" s="289"/>
      <c r="I12" s="281">
        <f t="shared" ref="I12:I43" si="1">$E12*H12</f>
        <v>0</v>
      </c>
      <c r="J12" s="289"/>
      <c r="K12" s="281">
        <f t="shared" ref="K12:K43" si="2">$E12*J12</f>
        <v>0</v>
      </c>
      <c r="L12" s="289"/>
      <c r="M12" s="282">
        <f t="shared" ref="M12:M43" si="3">$E12*L12</f>
        <v>0</v>
      </c>
      <c r="N12" s="289"/>
      <c r="O12" s="281">
        <f t="shared" ref="O12:O43" si="4">$E12*N12</f>
        <v>0</v>
      </c>
      <c r="P12" s="296"/>
      <c r="Q12" s="283">
        <f t="shared" ref="Q12:Q43" si="5">$E12*P12</f>
        <v>0</v>
      </c>
      <c r="R12" s="284">
        <f t="shared" ref="R12:S23" si="6">F12+H12+J12+L12+N12+P12</f>
        <v>0</v>
      </c>
      <c r="S12" s="327">
        <f t="shared" si="6"/>
        <v>0</v>
      </c>
    </row>
    <row r="13" spans="1:19" s="393" customFormat="1">
      <c r="A13" s="328"/>
      <c r="B13" s="392" t="e">
        <f>VLOOKUP(A13,'5. Descrição das Rubricas'!$A$2:$B$21,2,FALSE)</f>
        <v>#N/A</v>
      </c>
      <c r="C13" s="318"/>
      <c r="D13" s="329"/>
      <c r="E13" s="319"/>
      <c r="F13" s="290"/>
      <c r="G13" s="200">
        <f t="shared" si="0"/>
        <v>0</v>
      </c>
      <c r="H13" s="290"/>
      <c r="I13" s="200">
        <f t="shared" si="1"/>
        <v>0</v>
      </c>
      <c r="J13" s="290"/>
      <c r="K13" s="200">
        <f t="shared" si="2"/>
        <v>0</v>
      </c>
      <c r="L13" s="290"/>
      <c r="M13" s="200">
        <f t="shared" si="3"/>
        <v>0</v>
      </c>
      <c r="N13" s="290"/>
      <c r="O13" s="200">
        <f t="shared" si="4"/>
        <v>0</v>
      </c>
      <c r="P13" s="297"/>
      <c r="Q13" s="201">
        <f t="shared" si="5"/>
        <v>0</v>
      </c>
      <c r="R13" s="202">
        <f t="shared" si="6"/>
        <v>0</v>
      </c>
      <c r="S13" s="216">
        <f t="shared" si="6"/>
        <v>0</v>
      </c>
    </row>
    <row r="14" spans="1:19" s="395" customFormat="1">
      <c r="A14" s="330"/>
      <c r="B14" s="394" t="e">
        <f>VLOOKUP(A14,'5. Descrição das Rubricas'!$A$2:$B$21,2,FALSE)</f>
        <v>#N/A</v>
      </c>
      <c r="C14" s="320"/>
      <c r="D14" s="331"/>
      <c r="E14" s="321"/>
      <c r="F14" s="291"/>
      <c r="G14" s="203">
        <f t="shared" si="0"/>
        <v>0</v>
      </c>
      <c r="H14" s="291"/>
      <c r="I14" s="203">
        <f t="shared" si="1"/>
        <v>0</v>
      </c>
      <c r="J14" s="291"/>
      <c r="K14" s="203">
        <f t="shared" si="2"/>
        <v>0</v>
      </c>
      <c r="L14" s="291"/>
      <c r="M14" s="203">
        <f t="shared" si="3"/>
        <v>0</v>
      </c>
      <c r="N14" s="291"/>
      <c r="O14" s="203">
        <f t="shared" si="4"/>
        <v>0</v>
      </c>
      <c r="P14" s="298"/>
      <c r="Q14" s="204">
        <f t="shared" si="5"/>
        <v>0</v>
      </c>
      <c r="R14" s="205">
        <f t="shared" si="6"/>
        <v>0</v>
      </c>
      <c r="S14" s="332">
        <f t="shared" si="6"/>
        <v>0</v>
      </c>
    </row>
    <row r="15" spans="1:19" s="393" customFormat="1">
      <c r="A15" s="328"/>
      <c r="B15" s="392" t="e">
        <f>VLOOKUP(A15,'5. Descrição das Rubricas'!$A$2:$B$21,2,FALSE)</f>
        <v>#N/A</v>
      </c>
      <c r="C15" s="318"/>
      <c r="D15" s="333"/>
      <c r="E15" s="322"/>
      <c r="F15" s="292"/>
      <c r="G15" s="206">
        <f t="shared" si="0"/>
        <v>0</v>
      </c>
      <c r="H15" s="292"/>
      <c r="I15" s="206">
        <f t="shared" si="1"/>
        <v>0</v>
      </c>
      <c r="J15" s="292"/>
      <c r="K15" s="206">
        <f t="shared" si="2"/>
        <v>0</v>
      </c>
      <c r="L15" s="292"/>
      <c r="M15" s="207">
        <f t="shared" si="3"/>
        <v>0</v>
      </c>
      <c r="N15" s="292"/>
      <c r="O15" s="206">
        <f t="shared" si="4"/>
        <v>0</v>
      </c>
      <c r="P15" s="299"/>
      <c r="Q15" s="208">
        <f t="shared" si="5"/>
        <v>0</v>
      </c>
      <c r="R15" s="202">
        <f t="shared" si="6"/>
        <v>0</v>
      </c>
      <c r="S15" s="216">
        <f t="shared" si="6"/>
        <v>0</v>
      </c>
    </row>
    <row r="16" spans="1:19" s="395" customFormat="1">
      <c r="A16" s="330"/>
      <c r="B16" s="394" t="e">
        <f>VLOOKUP(A16,'5. Descrição das Rubricas'!$A$2:$B$21,2,FALSE)</f>
        <v>#N/A</v>
      </c>
      <c r="C16" s="320"/>
      <c r="D16" s="334"/>
      <c r="E16" s="321"/>
      <c r="F16" s="291"/>
      <c r="G16" s="203">
        <f t="shared" si="0"/>
        <v>0</v>
      </c>
      <c r="H16" s="291"/>
      <c r="I16" s="203">
        <f t="shared" si="1"/>
        <v>0</v>
      </c>
      <c r="J16" s="291"/>
      <c r="K16" s="203">
        <f t="shared" si="2"/>
        <v>0</v>
      </c>
      <c r="L16" s="291"/>
      <c r="M16" s="203">
        <f t="shared" si="3"/>
        <v>0</v>
      </c>
      <c r="N16" s="291"/>
      <c r="O16" s="203">
        <f t="shared" si="4"/>
        <v>0</v>
      </c>
      <c r="P16" s="298"/>
      <c r="Q16" s="204">
        <f t="shared" si="5"/>
        <v>0</v>
      </c>
      <c r="R16" s="205">
        <f t="shared" si="6"/>
        <v>0</v>
      </c>
      <c r="S16" s="332">
        <f t="shared" si="6"/>
        <v>0</v>
      </c>
    </row>
    <row r="17" spans="1:19" s="393" customFormat="1">
      <c r="A17" s="328"/>
      <c r="B17" s="392" t="e">
        <f>VLOOKUP(A17,'5. Descrição das Rubricas'!$A$2:$B$21,2,FALSE)</f>
        <v>#N/A</v>
      </c>
      <c r="C17" s="318"/>
      <c r="D17" s="329"/>
      <c r="E17" s="319"/>
      <c r="F17" s="290"/>
      <c r="G17" s="200">
        <f t="shared" si="0"/>
        <v>0</v>
      </c>
      <c r="H17" s="290"/>
      <c r="I17" s="200">
        <f t="shared" si="1"/>
        <v>0</v>
      </c>
      <c r="J17" s="290"/>
      <c r="K17" s="200">
        <f t="shared" si="2"/>
        <v>0</v>
      </c>
      <c r="L17" s="290"/>
      <c r="M17" s="200">
        <f t="shared" si="3"/>
        <v>0</v>
      </c>
      <c r="N17" s="290"/>
      <c r="O17" s="200">
        <f t="shared" si="4"/>
        <v>0</v>
      </c>
      <c r="P17" s="297"/>
      <c r="Q17" s="201">
        <f t="shared" si="5"/>
        <v>0</v>
      </c>
      <c r="R17" s="202">
        <f t="shared" si="6"/>
        <v>0</v>
      </c>
      <c r="S17" s="216">
        <f t="shared" si="6"/>
        <v>0</v>
      </c>
    </row>
    <row r="18" spans="1:19" s="395" customFormat="1">
      <c r="A18" s="330"/>
      <c r="B18" s="394" t="e">
        <f>VLOOKUP(A18,'5. Descrição das Rubricas'!$A$2:$B$21,2,FALSE)</f>
        <v>#N/A</v>
      </c>
      <c r="C18" s="320"/>
      <c r="D18" s="334"/>
      <c r="E18" s="321"/>
      <c r="F18" s="291"/>
      <c r="G18" s="203">
        <f t="shared" si="0"/>
        <v>0</v>
      </c>
      <c r="H18" s="291"/>
      <c r="I18" s="203">
        <f t="shared" si="1"/>
        <v>0</v>
      </c>
      <c r="J18" s="291"/>
      <c r="K18" s="203">
        <f t="shared" si="2"/>
        <v>0</v>
      </c>
      <c r="L18" s="291"/>
      <c r="M18" s="203">
        <f t="shared" si="3"/>
        <v>0</v>
      </c>
      <c r="N18" s="291"/>
      <c r="O18" s="203">
        <f t="shared" si="4"/>
        <v>0</v>
      </c>
      <c r="P18" s="298"/>
      <c r="Q18" s="204">
        <f t="shared" si="5"/>
        <v>0</v>
      </c>
      <c r="R18" s="205">
        <f t="shared" si="6"/>
        <v>0</v>
      </c>
      <c r="S18" s="332">
        <f t="shared" si="6"/>
        <v>0</v>
      </c>
    </row>
    <row r="19" spans="1:19" s="393" customFormat="1">
      <c r="A19" s="328"/>
      <c r="B19" s="392" t="e">
        <f>VLOOKUP(A19,'5. Descrição das Rubricas'!$A$2:$B$21,2,FALSE)</f>
        <v>#N/A</v>
      </c>
      <c r="C19" s="318"/>
      <c r="D19" s="329"/>
      <c r="E19" s="319"/>
      <c r="F19" s="290"/>
      <c r="G19" s="200">
        <f t="shared" si="0"/>
        <v>0</v>
      </c>
      <c r="H19" s="290"/>
      <c r="I19" s="200">
        <f t="shared" si="1"/>
        <v>0</v>
      </c>
      <c r="J19" s="290"/>
      <c r="K19" s="200">
        <f t="shared" si="2"/>
        <v>0</v>
      </c>
      <c r="L19" s="290"/>
      <c r="M19" s="200">
        <f t="shared" si="3"/>
        <v>0</v>
      </c>
      <c r="N19" s="290"/>
      <c r="O19" s="200">
        <f t="shared" si="4"/>
        <v>0</v>
      </c>
      <c r="P19" s="297"/>
      <c r="Q19" s="201">
        <f t="shared" si="5"/>
        <v>0</v>
      </c>
      <c r="R19" s="202">
        <f t="shared" si="6"/>
        <v>0</v>
      </c>
      <c r="S19" s="216">
        <f t="shared" si="6"/>
        <v>0</v>
      </c>
    </row>
    <row r="20" spans="1:19" s="395" customFormat="1">
      <c r="A20" s="330"/>
      <c r="B20" s="394" t="e">
        <f>VLOOKUP(A20,'5. Descrição das Rubricas'!$A$2:$B$21,2,FALSE)</f>
        <v>#N/A</v>
      </c>
      <c r="C20" s="320"/>
      <c r="D20" s="334"/>
      <c r="E20" s="321"/>
      <c r="F20" s="291"/>
      <c r="G20" s="203">
        <f t="shared" si="0"/>
        <v>0</v>
      </c>
      <c r="H20" s="291"/>
      <c r="I20" s="203">
        <f t="shared" si="1"/>
        <v>0</v>
      </c>
      <c r="J20" s="291"/>
      <c r="K20" s="203">
        <f t="shared" si="2"/>
        <v>0</v>
      </c>
      <c r="L20" s="291"/>
      <c r="M20" s="203">
        <f t="shared" si="3"/>
        <v>0</v>
      </c>
      <c r="N20" s="291"/>
      <c r="O20" s="203">
        <f t="shared" si="4"/>
        <v>0</v>
      </c>
      <c r="P20" s="298"/>
      <c r="Q20" s="204">
        <f t="shared" si="5"/>
        <v>0</v>
      </c>
      <c r="R20" s="205">
        <f t="shared" si="6"/>
        <v>0</v>
      </c>
      <c r="S20" s="332">
        <f t="shared" si="6"/>
        <v>0</v>
      </c>
    </row>
    <row r="21" spans="1:19" s="393" customFormat="1">
      <c r="A21" s="328"/>
      <c r="B21" s="392" t="e">
        <f>VLOOKUP(A21,'5. Descrição das Rubricas'!$A$2:$B$21,2,FALSE)</f>
        <v>#N/A</v>
      </c>
      <c r="C21" s="318"/>
      <c r="D21" s="329"/>
      <c r="E21" s="319"/>
      <c r="F21" s="290"/>
      <c r="G21" s="200">
        <f t="shared" si="0"/>
        <v>0</v>
      </c>
      <c r="H21" s="290"/>
      <c r="I21" s="200">
        <f t="shared" si="1"/>
        <v>0</v>
      </c>
      <c r="J21" s="290"/>
      <c r="K21" s="200">
        <f t="shared" si="2"/>
        <v>0</v>
      </c>
      <c r="L21" s="290"/>
      <c r="M21" s="200">
        <f t="shared" si="3"/>
        <v>0</v>
      </c>
      <c r="N21" s="290"/>
      <c r="O21" s="200">
        <f t="shared" si="4"/>
        <v>0</v>
      </c>
      <c r="P21" s="297"/>
      <c r="Q21" s="201">
        <f t="shared" si="5"/>
        <v>0</v>
      </c>
      <c r="R21" s="202">
        <f t="shared" si="6"/>
        <v>0</v>
      </c>
      <c r="S21" s="216">
        <f t="shared" si="6"/>
        <v>0</v>
      </c>
    </row>
    <row r="22" spans="1:19" s="395" customFormat="1">
      <c r="A22" s="330"/>
      <c r="B22" s="394" t="e">
        <f>VLOOKUP(A22,'5. Descrição das Rubricas'!$A$2:$B$21,2,FALSE)</f>
        <v>#N/A</v>
      </c>
      <c r="C22" s="320"/>
      <c r="D22" s="280"/>
      <c r="E22" s="323"/>
      <c r="F22" s="291"/>
      <c r="G22" s="203">
        <f t="shared" si="0"/>
        <v>0</v>
      </c>
      <c r="H22" s="291"/>
      <c r="I22" s="203">
        <f t="shared" si="1"/>
        <v>0</v>
      </c>
      <c r="J22" s="291"/>
      <c r="K22" s="203">
        <f t="shared" si="2"/>
        <v>0</v>
      </c>
      <c r="L22" s="291"/>
      <c r="M22" s="203">
        <f t="shared" si="3"/>
        <v>0</v>
      </c>
      <c r="N22" s="291"/>
      <c r="O22" s="203">
        <f t="shared" si="4"/>
        <v>0</v>
      </c>
      <c r="P22" s="298"/>
      <c r="Q22" s="204">
        <f t="shared" si="5"/>
        <v>0</v>
      </c>
      <c r="R22" s="205">
        <f t="shared" si="6"/>
        <v>0</v>
      </c>
      <c r="S22" s="332">
        <f t="shared" si="6"/>
        <v>0</v>
      </c>
    </row>
    <row r="23" spans="1:19" s="393" customFormat="1">
      <c r="A23" s="328"/>
      <c r="B23" s="392" t="e">
        <f>VLOOKUP(A23,'5. Descrição das Rubricas'!$A$2:$B$21,2,FALSE)</f>
        <v>#N/A</v>
      </c>
      <c r="C23" s="318"/>
      <c r="D23" s="329"/>
      <c r="E23" s="319"/>
      <c r="F23" s="290"/>
      <c r="G23" s="200">
        <f t="shared" si="0"/>
        <v>0</v>
      </c>
      <c r="H23" s="290"/>
      <c r="I23" s="200">
        <f t="shared" si="1"/>
        <v>0</v>
      </c>
      <c r="J23" s="290"/>
      <c r="K23" s="200">
        <f t="shared" si="2"/>
        <v>0</v>
      </c>
      <c r="L23" s="290"/>
      <c r="M23" s="200">
        <f t="shared" si="3"/>
        <v>0</v>
      </c>
      <c r="N23" s="290"/>
      <c r="O23" s="200">
        <f t="shared" si="4"/>
        <v>0</v>
      </c>
      <c r="P23" s="297"/>
      <c r="Q23" s="201">
        <f t="shared" si="5"/>
        <v>0</v>
      </c>
      <c r="R23" s="202">
        <f t="shared" si="6"/>
        <v>0</v>
      </c>
      <c r="S23" s="216">
        <f t="shared" si="6"/>
        <v>0</v>
      </c>
    </row>
    <row r="24" spans="1:19" s="395" customFormat="1">
      <c r="A24" s="330"/>
      <c r="B24" s="394" t="e">
        <f>VLOOKUP(A24,'5. Descrição das Rubricas'!$A$2:$B$21,2,FALSE)</f>
        <v>#N/A</v>
      </c>
      <c r="C24" s="320"/>
      <c r="D24" s="331"/>
      <c r="E24" s="321"/>
      <c r="F24" s="291"/>
      <c r="G24" s="203">
        <f t="shared" si="0"/>
        <v>0</v>
      </c>
      <c r="H24" s="291"/>
      <c r="I24" s="203">
        <f t="shared" si="1"/>
        <v>0</v>
      </c>
      <c r="J24" s="291"/>
      <c r="K24" s="203">
        <f t="shared" si="2"/>
        <v>0</v>
      </c>
      <c r="L24" s="291"/>
      <c r="M24" s="203">
        <f t="shared" si="3"/>
        <v>0</v>
      </c>
      <c r="N24" s="291"/>
      <c r="O24" s="203">
        <f t="shared" si="4"/>
        <v>0</v>
      </c>
      <c r="P24" s="298"/>
      <c r="Q24" s="204">
        <f t="shared" si="5"/>
        <v>0</v>
      </c>
      <c r="R24" s="205">
        <f t="shared" ref="R24:R51" si="7">F24+H24+J24+L24+N24+P24</f>
        <v>0</v>
      </c>
      <c r="S24" s="332">
        <f t="shared" ref="S24:S51" si="8">G24+I24+K24+M24+O24+Q24</f>
        <v>0</v>
      </c>
    </row>
    <row r="25" spans="1:19" s="393" customFormat="1">
      <c r="A25" s="328"/>
      <c r="B25" s="392" t="e">
        <f>VLOOKUP(A25,'5. Descrição das Rubricas'!$A$2:$B$21,2,FALSE)</f>
        <v>#N/A</v>
      </c>
      <c r="C25" s="318"/>
      <c r="D25" s="329"/>
      <c r="E25" s="319"/>
      <c r="F25" s="290"/>
      <c r="G25" s="200">
        <f t="shared" si="0"/>
        <v>0</v>
      </c>
      <c r="H25" s="290"/>
      <c r="I25" s="200">
        <f t="shared" si="1"/>
        <v>0</v>
      </c>
      <c r="J25" s="290"/>
      <c r="K25" s="200">
        <f t="shared" si="2"/>
        <v>0</v>
      </c>
      <c r="L25" s="290"/>
      <c r="M25" s="200">
        <f t="shared" si="3"/>
        <v>0</v>
      </c>
      <c r="N25" s="290"/>
      <c r="O25" s="200">
        <f t="shared" si="4"/>
        <v>0</v>
      </c>
      <c r="P25" s="297"/>
      <c r="Q25" s="201">
        <f t="shared" si="5"/>
        <v>0</v>
      </c>
      <c r="R25" s="202">
        <f t="shared" si="7"/>
        <v>0</v>
      </c>
      <c r="S25" s="216">
        <f t="shared" si="8"/>
        <v>0</v>
      </c>
    </row>
    <row r="26" spans="1:19" s="396" customFormat="1">
      <c r="A26" s="330"/>
      <c r="B26" s="394" t="e">
        <f>VLOOKUP(A26,'5. Descrição das Rubricas'!$A$2:$B$21,2,FALSE)</f>
        <v>#N/A</v>
      </c>
      <c r="C26" s="320"/>
      <c r="D26" s="331"/>
      <c r="E26" s="323"/>
      <c r="F26" s="293"/>
      <c r="G26" s="209">
        <f t="shared" si="0"/>
        <v>0</v>
      </c>
      <c r="H26" s="293"/>
      <c r="I26" s="209">
        <f t="shared" si="1"/>
        <v>0</v>
      </c>
      <c r="J26" s="293"/>
      <c r="K26" s="209">
        <f t="shared" si="2"/>
        <v>0</v>
      </c>
      <c r="L26" s="293"/>
      <c r="M26" s="210">
        <f t="shared" si="3"/>
        <v>0</v>
      </c>
      <c r="N26" s="293"/>
      <c r="O26" s="209">
        <f t="shared" si="4"/>
        <v>0</v>
      </c>
      <c r="P26" s="300"/>
      <c r="Q26" s="211">
        <f t="shared" si="5"/>
        <v>0</v>
      </c>
      <c r="R26" s="205">
        <f t="shared" si="7"/>
        <v>0</v>
      </c>
      <c r="S26" s="332">
        <f t="shared" si="8"/>
        <v>0</v>
      </c>
    </row>
    <row r="27" spans="1:19" s="393" customFormat="1">
      <c r="A27" s="328"/>
      <c r="B27" s="392" t="e">
        <f>VLOOKUP(A27,'5. Descrição das Rubricas'!$A$2:$B$21,2,FALSE)</f>
        <v>#N/A</v>
      </c>
      <c r="C27" s="318"/>
      <c r="D27" s="329"/>
      <c r="E27" s="319"/>
      <c r="F27" s="290"/>
      <c r="G27" s="200">
        <f t="shared" si="0"/>
        <v>0</v>
      </c>
      <c r="H27" s="290"/>
      <c r="I27" s="200">
        <f t="shared" si="1"/>
        <v>0</v>
      </c>
      <c r="J27" s="290"/>
      <c r="K27" s="200">
        <f t="shared" si="2"/>
        <v>0</v>
      </c>
      <c r="L27" s="290"/>
      <c r="M27" s="200">
        <f t="shared" si="3"/>
        <v>0</v>
      </c>
      <c r="N27" s="290"/>
      <c r="O27" s="200">
        <f t="shared" si="4"/>
        <v>0</v>
      </c>
      <c r="P27" s="297"/>
      <c r="Q27" s="201">
        <f t="shared" si="5"/>
        <v>0</v>
      </c>
      <c r="R27" s="202">
        <f t="shared" si="7"/>
        <v>0</v>
      </c>
      <c r="S27" s="216">
        <f t="shared" si="8"/>
        <v>0</v>
      </c>
    </row>
    <row r="28" spans="1:19" s="396" customFormat="1">
      <c r="A28" s="330"/>
      <c r="B28" s="394" t="e">
        <f>VLOOKUP(A28,'5. Descrição das Rubricas'!$A$2:$B$21,2,FALSE)</f>
        <v>#N/A</v>
      </c>
      <c r="C28" s="320"/>
      <c r="D28" s="331"/>
      <c r="E28" s="323"/>
      <c r="F28" s="293"/>
      <c r="G28" s="209">
        <f t="shared" si="0"/>
        <v>0</v>
      </c>
      <c r="H28" s="293"/>
      <c r="I28" s="209">
        <f t="shared" si="1"/>
        <v>0</v>
      </c>
      <c r="J28" s="293"/>
      <c r="K28" s="209">
        <f t="shared" si="2"/>
        <v>0</v>
      </c>
      <c r="L28" s="293"/>
      <c r="M28" s="210">
        <f t="shared" si="3"/>
        <v>0</v>
      </c>
      <c r="N28" s="293"/>
      <c r="O28" s="209">
        <f t="shared" si="4"/>
        <v>0</v>
      </c>
      <c r="P28" s="300"/>
      <c r="Q28" s="211">
        <f t="shared" si="5"/>
        <v>0</v>
      </c>
      <c r="R28" s="205">
        <f t="shared" si="7"/>
        <v>0</v>
      </c>
      <c r="S28" s="332">
        <f t="shared" si="8"/>
        <v>0</v>
      </c>
    </row>
    <row r="29" spans="1:19" s="393" customFormat="1">
      <c r="A29" s="328"/>
      <c r="B29" s="392" t="e">
        <f>VLOOKUP(A29,'5. Descrição das Rubricas'!$A$2:$B$21,2,FALSE)</f>
        <v>#N/A</v>
      </c>
      <c r="C29" s="318"/>
      <c r="D29" s="329"/>
      <c r="E29" s="319"/>
      <c r="F29" s="290"/>
      <c r="G29" s="200">
        <f t="shared" si="0"/>
        <v>0</v>
      </c>
      <c r="H29" s="290"/>
      <c r="I29" s="200">
        <f t="shared" si="1"/>
        <v>0</v>
      </c>
      <c r="J29" s="290"/>
      <c r="K29" s="200">
        <f t="shared" si="2"/>
        <v>0</v>
      </c>
      <c r="L29" s="290"/>
      <c r="M29" s="200">
        <f t="shared" si="3"/>
        <v>0</v>
      </c>
      <c r="N29" s="290"/>
      <c r="O29" s="200">
        <f t="shared" si="4"/>
        <v>0</v>
      </c>
      <c r="P29" s="297"/>
      <c r="Q29" s="201">
        <f t="shared" si="5"/>
        <v>0</v>
      </c>
      <c r="R29" s="202">
        <f t="shared" si="7"/>
        <v>0</v>
      </c>
      <c r="S29" s="216">
        <f t="shared" si="8"/>
        <v>0</v>
      </c>
    </row>
    <row r="30" spans="1:19" s="396" customFormat="1">
      <c r="A30" s="330"/>
      <c r="B30" s="394" t="e">
        <f>VLOOKUP(A30,'5. Descrição das Rubricas'!$A$2:$B$21,2,FALSE)</f>
        <v>#N/A</v>
      </c>
      <c r="C30" s="320"/>
      <c r="D30" s="331"/>
      <c r="E30" s="323"/>
      <c r="F30" s="293"/>
      <c r="G30" s="209">
        <f t="shared" si="0"/>
        <v>0</v>
      </c>
      <c r="H30" s="293"/>
      <c r="I30" s="209">
        <f t="shared" si="1"/>
        <v>0</v>
      </c>
      <c r="J30" s="293"/>
      <c r="K30" s="209">
        <f t="shared" si="2"/>
        <v>0</v>
      </c>
      <c r="L30" s="293"/>
      <c r="M30" s="210">
        <f t="shared" si="3"/>
        <v>0</v>
      </c>
      <c r="N30" s="293"/>
      <c r="O30" s="209">
        <f t="shared" si="4"/>
        <v>0</v>
      </c>
      <c r="P30" s="300"/>
      <c r="Q30" s="211">
        <f t="shared" si="5"/>
        <v>0</v>
      </c>
      <c r="R30" s="205">
        <f t="shared" si="7"/>
        <v>0</v>
      </c>
      <c r="S30" s="332">
        <f t="shared" si="8"/>
        <v>0</v>
      </c>
    </row>
    <row r="31" spans="1:19" s="393" customFormat="1">
      <c r="A31" s="328"/>
      <c r="B31" s="392" t="e">
        <f>VLOOKUP(A31,'5. Descrição das Rubricas'!$A$2:$B$21,2,FALSE)</f>
        <v>#N/A</v>
      </c>
      <c r="C31" s="318"/>
      <c r="D31" s="329"/>
      <c r="E31" s="319"/>
      <c r="F31" s="290"/>
      <c r="G31" s="200">
        <f t="shared" si="0"/>
        <v>0</v>
      </c>
      <c r="H31" s="290"/>
      <c r="I31" s="200">
        <f t="shared" si="1"/>
        <v>0</v>
      </c>
      <c r="J31" s="290"/>
      <c r="K31" s="200">
        <f t="shared" si="2"/>
        <v>0</v>
      </c>
      <c r="L31" s="290"/>
      <c r="M31" s="200">
        <f t="shared" si="3"/>
        <v>0</v>
      </c>
      <c r="N31" s="290"/>
      <c r="O31" s="200">
        <f t="shared" si="4"/>
        <v>0</v>
      </c>
      <c r="P31" s="297"/>
      <c r="Q31" s="201">
        <f t="shared" si="5"/>
        <v>0</v>
      </c>
      <c r="R31" s="202">
        <f t="shared" si="7"/>
        <v>0</v>
      </c>
      <c r="S31" s="216">
        <f t="shared" si="8"/>
        <v>0</v>
      </c>
    </row>
    <row r="32" spans="1:19" s="396" customFormat="1">
      <c r="A32" s="330"/>
      <c r="B32" s="394" t="e">
        <f>VLOOKUP(A32,'5. Descrição das Rubricas'!$A$2:$B$21,2,FALSE)</f>
        <v>#N/A</v>
      </c>
      <c r="C32" s="320"/>
      <c r="D32" s="331"/>
      <c r="E32" s="323"/>
      <c r="F32" s="293"/>
      <c r="G32" s="209">
        <f t="shared" si="0"/>
        <v>0</v>
      </c>
      <c r="H32" s="293"/>
      <c r="I32" s="209">
        <f t="shared" si="1"/>
        <v>0</v>
      </c>
      <c r="J32" s="293"/>
      <c r="K32" s="209">
        <f t="shared" si="2"/>
        <v>0</v>
      </c>
      <c r="L32" s="293"/>
      <c r="M32" s="210">
        <f t="shared" si="3"/>
        <v>0</v>
      </c>
      <c r="N32" s="293"/>
      <c r="O32" s="209">
        <f t="shared" si="4"/>
        <v>0</v>
      </c>
      <c r="P32" s="300"/>
      <c r="Q32" s="211">
        <f t="shared" si="5"/>
        <v>0</v>
      </c>
      <c r="R32" s="205">
        <f t="shared" si="7"/>
        <v>0</v>
      </c>
      <c r="S32" s="332">
        <f t="shared" si="8"/>
        <v>0</v>
      </c>
    </row>
    <row r="33" spans="1:19" s="393" customFormat="1">
      <c r="A33" s="328"/>
      <c r="B33" s="392" t="e">
        <f>VLOOKUP(A33,'5. Descrição das Rubricas'!$A$2:$B$21,2,FALSE)</f>
        <v>#N/A</v>
      </c>
      <c r="C33" s="318"/>
      <c r="D33" s="329"/>
      <c r="E33" s="319"/>
      <c r="F33" s="290"/>
      <c r="G33" s="200">
        <f t="shared" si="0"/>
        <v>0</v>
      </c>
      <c r="H33" s="290"/>
      <c r="I33" s="200">
        <f t="shared" si="1"/>
        <v>0</v>
      </c>
      <c r="J33" s="290"/>
      <c r="K33" s="200">
        <f t="shared" si="2"/>
        <v>0</v>
      </c>
      <c r="L33" s="290"/>
      <c r="M33" s="200">
        <f t="shared" si="3"/>
        <v>0</v>
      </c>
      <c r="N33" s="290"/>
      <c r="O33" s="200">
        <f t="shared" si="4"/>
        <v>0</v>
      </c>
      <c r="P33" s="297"/>
      <c r="Q33" s="201">
        <f t="shared" si="5"/>
        <v>0</v>
      </c>
      <c r="R33" s="202">
        <f t="shared" si="7"/>
        <v>0</v>
      </c>
      <c r="S33" s="216">
        <f t="shared" si="8"/>
        <v>0</v>
      </c>
    </row>
    <row r="34" spans="1:19" s="396" customFormat="1">
      <c r="A34" s="330"/>
      <c r="B34" s="394" t="e">
        <f>VLOOKUP(A34,'5. Descrição das Rubricas'!$A$2:$B$21,2,FALSE)</f>
        <v>#N/A</v>
      </c>
      <c r="C34" s="320"/>
      <c r="D34" s="331"/>
      <c r="E34" s="335"/>
      <c r="F34" s="293"/>
      <c r="G34" s="209">
        <f t="shared" si="0"/>
        <v>0</v>
      </c>
      <c r="H34" s="293"/>
      <c r="I34" s="209">
        <f t="shared" si="1"/>
        <v>0</v>
      </c>
      <c r="J34" s="293"/>
      <c r="K34" s="209">
        <f t="shared" si="2"/>
        <v>0</v>
      </c>
      <c r="L34" s="293"/>
      <c r="M34" s="210">
        <f t="shared" si="3"/>
        <v>0</v>
      </c>
      <c r="N34" s="293"/>
      <c r="O34" s="209">
        <f t="shared" si="4"/>
        <v>0</v>
      </c>
      <c r="P34" s="300"/>
      <c r="Q34" s="211">
        <f t="shared" si="5"/>
        <v>0</v>
      </c>
      <c r="R34" s="205">
        <f t="shared" si="7"/>
        <v>0</v>
      </c>
      <c r="S34" s="332">
        <f t="shared" si="8"/>
        <v>0</v>
      </c>
    </row>
    <row r="35" spans="1:19" s="393" customFormat="1">
      <c r="A35" s="328"/>
      <c r="B35" s="392" t="e">
        <f>VLOOKUP(A35,'5. Descrição das Rubricas'!$A$2:$B$21,2,FALSE)</f>
        <v>#N/A</v>
      </c>
      <c r="C35" s="318"/>
      <c r="D35" s="329"/>
      <c r="E35" s="336"/>
      <c r="F35" s="290"/>
      <c r="G35" s="200">
        <f t="shared" si="0"/>
        <v>0</v>
      </c>
      <c r="H35" s="290"/>
      <c r="I35" s="200">
        <f t="shared" si="1"/>
        <v>0</v>
      </c>
      <c r="J35" s="290"/>
      <c r="K35" s="200">
        <f t="shared" si="2"/>
        <v>0</v>
      </c>
      <c r="L35" s="290"/>
      <c r="M35" s="200">
        <f t="shared" si="3"/>
        <v>0</v>
      </c>
      <c r="N35" s="290"/>
      <c r="O35" s="200">
        <f t="shared" si="4"/>
        <v>0</v>
      </c>
      <c r="P35" s="297"/>
      <c r="Q35" s="201">
        <f t="shared" si="5"/>
        <v>0</v>
      </c>
      <c r="R35" s="202">
        <f t="shared" si="7"/>
        <v>0</v>
      </c>
      <c r="S35" s="216">
        <f t="shared" si="8"/>
        <v>0</v>
      </c>
    </row>
    <row r="36" spans="1:19" s="396" customFormat="1">
      <c r="A36" s="330"/>
      <c r="B36" s="394" t="e">
        <f>VLOOKUP(A36,'5. Descrição das Rubricas'!$A$2:$B$21,2,FALSE)</f>
        <v>#N/A</v>
      </c>
      <c r="C36" s="320"/>
      <c r="D36" s="331"/>
      <c r="E36" s="335"/>
      <c r="F36" s="293"/>
      <c r="G36" s="209">
        <f t="shared" si="0"/>
        <v>0</v>
      </c>
      <c r="H36" s="293"/>
      <c r="I36" s="209">
        <f t="shared" si="1"/>
        <v>0</v>
      </c>
      <c r="J36" s="293"/>
      <c r="K36" s="209">
        <f t="shared" si="2"/>
        <v>0</v>
      </c>
      <c r="L36" s="293"/>
      <c r="M36" s="210">
        <f t="shared" si="3"/>
        <v>0</v>
      </c>
      <c r="N36" s="293"/>
      <c r="O36" s="209">
        <f t="shared" si="4"/>
        <v>0</v>
      </c>
      <c r="P36" s="300"/>
      <c r="Q36" s="211">
        <f t="shared" si="5"/>
        <v>0</v>
      </c>
      <c r="R36" s="205">
        <f t="shared" si="7"/>
        <v>0</v>
      </c>
      <c r="S36" s="332">
        <f t="shared" si="8"/>
        <v>0</v>
      </c>
    </row>
    <row r="37" spans="1:19" s="393" customFormat="1">
      <c r="A37" s="328"/>
      <c r="B37" s="392" t="e">
        <f>VLOOKUP(A37,'5. Descrição das Rubricas'!$A$2:$B$21,2,FALSE)</f>
        <v>#N/A</v>
      </c>
      <c r="C37" s="318"/>
      <c r="D37" s="329"/>
      <c r="E37" s="336"/>
      <c r="F37" s="290"/>
      <c r="G37" s="200">
        <f t="shared" si="0"/>
        <v>0</v>
      </c>
      <c r="H37" s="290"/>
      <c r="I37" s="200">
        <f t="shared" si="1"/>
        <v>0</v>
      </c>
      <c r="J37" s="290"/>
      <c r="K37" s="200">
        <f t="shared" si="2"/>
        <v>0</v>
      </c>
      <c r="L37" s="290"/>
      <c r="M37" s="200">
        <f t="shared" si="3"/>
        <v>0</v>
      </c>
      <c r="N37" s="290"/>
      <c r="O37" s="200">
        <f t="shared" si="4"/>
        <v>0</v>
      </c>
      <c r="P37" s="297"/>
      <c r="Q37" s="201">
        <f t="shared" si="5"/>
        <v>0</v>
      </c>
      <c r="R37" s="202">
        <f t="shared" si="7"/>
        <v>0</v>
      </c>
      <c r="S37" s="216">
        <f t="shared" si="8"/>
        <v>0</v>
      </c>
    </row>
    <row r="38" spans="1:19" s="396" customFormat="1">
      <c r="A38" s="330"/>
      <c r="B38" s="394" t="e">
        <f>VLOOKUP(A38,'5. Descrição das Rubricas'!$A$2:$B$21,2,FALSE)</f>
        <v>#N/A</v>
      </c>
      <c r="C38" s="320"/>
      <c r="D38" s="331"/>
      <c r="E38" s="335"/>
      <c r="F38" s="293"/>
      <c r="G38" s="209">
        <f t="shared" si="0"/>
        <v>0</v>
      </c>
      <c r="H38" s="293"/>
      <c r="I38" s="209">
        <f t="shared" si="1"/>
        <v>0</v>
      </c>
      <c r="J38" s="293"/>
      <c r="K38" s="209">
        <f t="shared" si="2"/>
        <v>0</v>
      </c>
      <c r="L38" s="293"/>
      <c r="M38" s="210">
        <f t="shared" si="3"/>
        <v>0</v>
      </c>
      <c r="N38" s="293"/>
      <c r="O38" s="209">
        <f t="shared" si="4"/>
        <v>0</v>
      </c>
      <c r="P38" s="300"/>
      <c r="Q38" s="211">
        <f t="shared" si="5"/>
        <v>0</v>
      </c>
      <c r="R38" s="205">
        <f t="shared" si="7"/>
        <v>0</v>
      </c>
      <c r="S38" s="332">
        <f t="shared" si="8"/>
        <v>0</v>
      </c>
    </row>
    <row r="39" spans="1:19" s="393" customFormat="1">
      <c r="A39" s="328"/>
      <c r="B39" s="392" t="e">
        <f>VLOOKUP(A39,'5. Descrição das Rubricas'!$A$2:$B$21,2,FALSE)</f>
        <v>#N/A</v>
      </c>
      <c r="C39" s="318"/>
      <c r="D39" s="329"/>
      <c r="E39" s="336"/>
      <c r="F39" s="290"/>
      <c r="G39" s="200">
        <f t="shared" si="0"/>
        <v>0</v>
      </c>
      <c r="H39" s="290"/>
      <c r="I39" s="200">
        <f t="shared" si="1"/>
        <v>0</v>
      </c>
      <c r="J39" s="290"/>
      <c r="K39" s="200">
        <f t="shared" si="2"/>
        <v>0</v>
      </c>
      <c r="L39" s="290"/>
      <c r="M39" s="200">
        <f t="shared" si="3"/>
        <v>0</v>
      </c>
      <c r="N39" s="290"/>
      <c r="O39" s="200">
        <f t="shared" si="4"/>
        <v>0</v>
      </c>
      <c r="P39" s="297"/>
      <c r="Q39" s="201">
        <f t="shared" si="5"/>
        <v>0</v>
      </c>
      <c r="R39" s="202">
        <f t="shared" si="7"/>
        <v>0</v>
      </c>
      <c r="S39" s="216">
        <f t="shared" si="8"/>
        <v>0</v>
      </c>
    </row>
    <row r="40" spans="1:19" s="396" customFormat="1">
      <c r="A40" s="330"/>
      <c r="B40" s="394" t="e">
        <f>VLOOKUP(A40,'5. Descrição das Rubricas'!$A$2:$B$21,2,FALSE)</f>
        <v>#N/A</v>
      </c>
      <c r="C40" s="320"/>
      <c r="D40" s="331"/>
      <c r="E40" s="335"/>
      <c r="F40" s="293"/>
      <c r="G40" s="209">
        <f t="shared" si="0"/>
        <v>0</v>
      </c>
      <c r="H40" s="293"/>
      <c r="I40" s="209">
        <f t="shared" si="1"/>
        <v>0</v>
      </c>
      <c r="J40" s="293"/>
      <c r="K40" s="209">
        <f t="shared" si="2"/>
        <v>0</v>
      </c>
      <c r="L40" s="293"/>
      <c r="M40" s="210">
        <f t="shared" si="3"/>
        <v>0</v>
      </c>
      <c r="N40" s="293"/>
      <c r="O40" s="209">
        <f t="shared" si="4"/>
        <v>0</v>
      </c>
      <c r="P40" s="300"/>
      <c r="Q40" s="211">
        <f t="shared" si="5"/>
        <v>0</v>
      </c>
      <c r="R40" s="205">
        <f t="shared" si="7"/>
        <v>0</v>
      </c>
      <c r="S40" s="332">
        <f t="shared" si="8"/>
        <v>0</v>
      </c>
    </row>
    <row r="41" spans="1:19" s="393" customFormat="1">
      <c r="A41" s="328"/>
      <c r="B41" s="392" t="e">
        <f>VLOOKUP(A41,'5. Descrição das Rubricas'!$A$2:$B$21,2,FALSE)</f>
        <v>#N/A</v>
      </c>
      <c r="C41" s="318"/>
      <c r="D41" s="329"/>
      <c r="E41" s="336"/>
      <c r="F41" s="290"/>
      <c r="G41" s="200">
        <f t="shared" si="0"/>
        <v>0</v>
      </c>
      <c r="H41" s="290"/>
      <c r="I41" s="200">
        <f t="shared" si="1"/>
        <v>0</v>
      </c>
      <c r="J41" s="290"/>
      <c r="K41" s="200">
        <f t="shared" si="2"/>
        <v>0</v>
      </c>
      <c r="L41" s="290"/>
      <c r="M41" s="200">
        <f t="shared" si="3"/>
        <v>0</v>
      </c>
      <c r="N41" s="290"/>
      <c r="O41" s="200">
        <f t="shared" si="4"/>
        <v>0</v>
      </c>
      <c r="P41" s="297"/>
      <c r="Q41" s="201">
        <f t="shared" si="5"/>
        <v>0</v>
      </c>
      <c r="R41" s="202">
        <f t="shared" si="7"/>
        <v>0</v>
      </c>
      <c r="S41" s="216">
        <f t="shared" si="8"/>
        <v>0</v>
      </c>
    </row>
    <row r="42" spans="1:19" s="396" customFormat="1">
      <c r="A42" s="330"/>
      <c r="B42" s="394" t="e">
        <f>VLOOKUP(A42,'5. Descrição das Rubricas'!$A$2:$B$21,2,FALSE)</f>
        <v>#N/A</v>
      </c>
      <c r="C42" s="320"/>
      <c r="D42" s="331"/>
      <c r="E42" s="335"/>
      <c r="F42" s="293"/>
      <c r="G42" s="209">
        <f t="shared" si="0"/>
        <v>0</v>
      </c>
      <c r="H42" s="293"/>
      <c r="I42" s="209">
        <f t="shared" si="1"/>
        <v>0</v>
      </c>
      <c r="J42" s="293"/>
      <c r="K42" s="209">
        <f t="shared" si="2"/>
        <v>0</v>
      </c>
      <c r="L42" s="293"/>
      <c r="M42" s="210">
        <f t="shared" si="3"/>
        <v>0</v>
      </c>
      <c r="N42" s="293"/>
      <c r="O42" s="209">
        <f t="shared" si="4"/>
        <v>0</v>
      </c>
      <c r="P42" s="300"/>
      <c r="Q42" s="211">
        <f t="shared" si="5"/>
        <v>0</v>
      </c>
      <c r="R42" s="205">
        <f t="shared" si="7"/>
        <v>0</v>
      </c>
      <c r="S42" s="332">
        <f t="shared" si="8"/>
        <v>0</v>
      </c>
    </row>
    <row r="43" spans="1:19" s="393" customFormat="1">
      <c r="A43" s="328"/>
      <c r="B43" s="392" t="e">
        <f>VLOOKUP(A43,'5. Descrição das Rubricas'!$A$2:$B$21,2,FALSE)</f>
        <v>#N/A</v>
      </c>
      <c r="C43" s="318"/>
      <c r="D43" s="329"/>
      <c r="E43" s="336"/>
      <c r="F43" s="290"/>
      <c r="G43" s="200">
        <f t="shared" si="0"/>
        <v>0</v>
      </c>
      <c r="H43" s="290"/>
      <c r="I43" s="200">
        <f t="shared" si="1"/>
        <v>0</v>
      </c>
      <c r="J43" s="290"/>
      <c r="K43" s="200">
        <f t="shared" si="2"/>
        <v>0</v>
      </c>
      <c r="L43" s="290"/>
      <c r="M43" s="200">
        <f t="shared" si="3"/>
        <v>0</v>
      </c>
      <c r="N43" s="290"/>
      <c r="O43" s="200">
        <f t="shared" si="4"/>
        <v>0</v>
      </c>
      <c r="P43" s="297"/>
      <c r="Q43" s="201">
        <f t="shared" si="5"/>
        <v>0</v>
      </c>
      <c r="R43" s="202">
        <f t="shared" si="7"/>
        <v>0</v>
      </c>
      <c r="S43" s="216">
        <f t="shared" si="8"/>
        <v>0</v>
      </c>
    </row>
    <row r="44" spans="1:19" s="396" customFormat="1">
      <c r="A44" s="330"/>
      <c r="B44" s="394" t="e">
        <f>VLOOKUP(A44,'5. Descrição das Rubricas'!$A$2:$B$21,2,FALSE)</f>
        <v>#N/A</v>
      </c>
      <c r="C44" s="320"/>
      <c r="D44" s="331"/>
      <c r="E44" s="335"/>
      <c r="F44" s="293"/>
      <c r="G44" s="209">
        <f t="shared" ref="G44:G72" si="9">$E44*F44</f>
        <v>0</v>
      </c>
      <c r="H44" s="293"/>
      <c r="I44" s="209">
        <f t="shared" ref="I44:I72" si="10">$E44*H44</f>
        <v>0</v>
      </c>
      <c r="J44" s="293"/>
      <c r="K44" s="209">
        <f t="shared" ref="K44:K72" si="11">$E44*J44</f>
        <v>0</v>
      </c>
      <c r="L44" s="293"/>
      <c r="M44" s="210">
        <f t="shared" ref="M44:M72" si="12">$E44*L44</f>
        <v>0</v>
      </c>
      <c r="N44" s="293"/>
      <c r="O44" s="209">
        <f t="shared" ref="O44:O72" si="13">$E44*N44</f>
        <v>0</v>
      </c>
      <c r="P44" s="300"/>
      <c r="Q44" s="211">
        <f t="shared" ref="Q44:Q72" si="14">$E44*P44</f>
        <v>0</v>
      </c>
      <c r="R44" s="205">
        <f t="shared" si="7"/>
        <v>0</v>
      </c>
      <c r="S44" s="332">
        <f t="shared" si="8"/>
        <v>0</v>
      </c>
    </row>
    <row r="45" spans="1:19" s="393" customFormat="1">
      <c r="A45" s="328"/>
      <c r="B45" s="392" t="e">
        <f>VLOOKUP(A45,'5. Descrição das Rubricas'!$A$2:$B$21,2,FALSE)</f>
        <v>#N/A</v>
      </c>
      <c r="C45" s="318"/>
      <c r="D45" s="329"/>
      <c r="E45" s="337"/>
      <c r="F45" s="290"/>
      <c r="G45" s="200">
        <f t="shared" si="9"/>
        <v>0</v>
      </c>
      <c r="H45" s="290"/>
      <c r="I45" s="200">
        <f t="shared" si="10"/>
        <v>0</v>
      </c>
      <c r="J45" s="290"/>
      <c r="K45" s="200">
        <f t="shared" si="11"/>
        <v>0</v>
      </c>
      <c r="L45" s="290"/>
      <c r="M45" s="200">
        <f t="shared" si="12"/>
        <v>0</v>
      </c>
      <c r="N45" s="290"/>
      <c r="O45" s="200">
        <f t="shared" si="13"/>
        <v>0</v>
      </c>
      <c r="P45" s="297"/>
      <c r="Q45" s="201">
        <f t="shared" si="14"/>
        <v>0</v>
      </c>
      <c r="R45" s="202">
        <f t="shared" si="7"/>
        <v>0</v>
      </c>
      <c r="S45" s="216">
        <f t="shared" si="8"/>
        <v>0</v>
      </c>
    </row>
    <row r="46" spans="1:19" s="396" customFormat="1">
      <c r="A46" s="330"/>
      <c r="B46" s="394" t="e">
        <f>VLOOKUP(A46,'5. Descrição das Rubricas'!$A$2:$B$21,2,FALSE)</f>
        <v>#N/A</v>
      </c>
      <c r="C46" s="320"/>
      <c r="D46" s="331"/>
      <c r="E46" s="338"/>
      <c r="F46" s="294"/>
      <c r="G46" s="212">
        <f t="shared" si="9"/>
        <v>0</v>
      </c>
      <c r="H46" s="295"/>
      <c r="I46" s="213">
        <f t="shared" si="10"/>
        <v>0</v>
      </c>
      <c r="J46" s="295"/>
      <c r="K46" s="213">
        <f t="shared" si="11"/>
        <v>0</v>
      </c>
      <c r="L46" s="295"/>
      <c r="M46" s="214">
        <f t="shared" si="12"/>
        <v>0</v>
      </c>
      <c r="N46" s="295"/>
      <c r="O46" s="213">
        <f t="shared" si="13"/>
        <v>0</v>
      </c>
      <c r="P46" s="301"/>
      <c r="Q46" s="211">
        <f t="shared" si="14"/>
        <v>0</v>
      </c>
      <c r="R46" s="205">
        <f t="shared" si="7"/>
        <v>0</v>
      </c>
      <c r="S46" s="332">
        <f t="shared" si="8"/>
        <v>0</v>
      </c>
    </row>
    <row r="47" spans="1:19" s="393" customFormat="1">
      <c r="A47" s="328"/>
      <c r="B47" s="392" t="e">
        <f>VLOOKUP(A47,'5. Descrição das Rubricas'!$A$2:$B$21,2,FALSE)</f>
        <v>#N/A</v>
      </c>
      <c r="C47" s="318"/>
      <c r="D47" s="329"/>
      <c r="E47" s="337"/>
      <c r="F47" s="339"/>
      <c r="G47" s="215">
        <f t="shared" si="9"/>
        <v>0</v>
      </c>
      <c r="H47" s="340"/>
      <c r="I47" s="216">
        <f t="shared" si="10"/>
        <v>0</v>
      </c>
      <c r="J47" s="340"/>
      <c r="K47" s="216">
        <f t="shared" si="11"/>
        <v>0</v>
      </c>
      <c r="L47" s="340"/>
      <c r="M47" s="216">
        <f t="shared" si="12"/>
        <v>0</v>
      </c>
      <c r="N47" s="340"/>
      <c r="O47" s="216">
        <f t="shared" si="13"/>
        <v>0</v>
      </c>
      <c r="P47" s="341"/>
      <c r="Q47" s="201">
        <f t="shared" si="14"/>
        <v>0</v>
      </c>
      <c r="R47" s="202">
        <f t="shared" si="7"/>
        <v>0</v>
      </c>
      <c r="S47" s="216">
        <f t="shared" si="8"/>
        <v>0</v>
      </c>
    </row>
    <row r="48" spans="1:19" s="396" customFormat="1">
      <c r="A48" s="330"/>
      <c r="B48" s="394" t="e">
        <f>VLOOKUP(A48,'5. Descrição das Rubricas'!$A$2:$B$21,2,FALSE)</f>
        <v>#N/A</v>
      </c>
      <c r="C48" s="320"/>
      <c r="D48" s="331"/>
      <c r="E48" s="338"/>
      <c r="F48" s="294"/>
      <c r="G48" s="212">
        <f t="shared" si="9"/>
        <v>0</v>
      </c>
      <c r="H48" s="342"/>
      <c r="I48" s="217">
        <f t="shared" si="10"/>
        <v>0</v>
      </c>
      <c r="J48" s="342"/>
      <c r="K48" s="217">
        <f t="shared" si="11"/>
        <v>0</v>
      </c>
      <c r="L48" s="342"/>
      <c r="M48" s="218">
        <f t="shared" si="12"/>
        <v>0</v>
      </c>
      <c r="N48" s="342"/>
      <c r="O48" s="217">
        <f t="shared" si="13"/>
        <v>0</v>
      </c>
      <c r="P48" s="343"/>
      <c r="Q48" s="211">
        <f t="shared" si="14"/>
        <v>0</v>
      </c>
      <c r="R48" s="205">
        <f t="shared" si="7"/>
        <v>0</v>
      </c>
      <c r="S48" s="332">
        <f t="shared" si="8"/>
        <v>0</v>
      </c>
    </row>
    <row r="49" spans="1:19" s="393" customFormat="1">
      <c r="A49" s="328"/>
      <c r="B49" s="392" t="e">
        <f>VLOOKUP(A49,'5. Descrição das Rubricas'!$A$2:$B$21,2,FALSE)</f>
        <v>#N/A</v>
      </c>
      <c r="C49" s="318"/>
      <c r="D49" s="329"/>
      <c r="E49" s="337"/>
      <c r="F49" s="339"/>
      <c r="G49" s="215">
        <f t="shared" si="9"/>
        <v>0</v>
      </c>
      <c r="H49" s="340"/>
      <c r="I49" s="216">
        <f t="shared" si="10"/>
        <v>0</v>
      </c>
      <c r="J49" s="340"/>
      <c r="K49" s="216">
        <f t="shared" si="11"/>
        <v>0</v>
      </c>
      <c r="L49" s="340"/>
      <c r="M49" s="216">
        <f t="shared" si="12"/>
        <v>0</v>
      </c>
      <c r="N49" s="340"/>
      <c r="O49" s="216">
        <f t="shared" si="13"/>
        <v>0</v>
      </c>
      <c r="P49" s="341"/>
      <c r="Q49" s="201">
        <f t="shared" si="14"/>
        <v>0</v>
      </c>
      <c r="R49" s="202">
        <f t="shared" si="7"/>
        <v>0</v>
      </c>
      <c r="S49" s="216">
        <f t="shared" si="8"/>
        <v>0</v>
      </c>
    </row>
    <row r="50" spans="1:19" s="396" customFormat="1">
      <c r="A50" s="330"/>
      <c r="B50" s="394" t="e">
        <f>VLOOKUP(A50,'5. Descrição das Rubricas'!$A$2:$B$21,2,FALSE)</f>
        <v>#N/A</v>
      </c>
      <c r="C50" s="320"/>
      <c r="D50" s="331"/>
      <c r="E50" s="338"/>
      <c r="F50" s="294"/>
      <c r="G50" s="212">
        <f t="shared" si="9"/>
        <v>0</v>
      </c>
      <c r="H50" s="342"/>
      <c r="I50" s="217">
        <f t="shared" si="10"/>
        <v>0</v>
      </c>
      <c r="J50" s="342"/>
      <c r="K50" s="217">
        <f t="shared" si="11"/>
        <v>0</v>
      </c>
      <c r="L50" s="342"/>
      <c r="M50" s="218">
        <f t="shared" si="12"/>
        <v>0</v>
      </c>
      <c r="N50" s="342"/>
      <c r="O50" s="217">
        <f t="shared" si="13"/>
        <v>0</v>
      </c>
      <c r="P50" s="343"/>
      <c r="Q50" s="211">
        <f t="shared" si="14"/>
        <v>0</v>
      </c>
      <c r="R50" s="205">
        <f t="shared" si="7"/>
        <v>0</v>
      </c>
      <c r="S50" s="332">
        <f t="shared" si="8"/>
        <v>0</v>
      </c>
    </row>
    <row r="51" spans="1:19" s="393" customFormat="1">
      <c r="A51" s="328"/>
      <c r="B51" s="392" t="e">
        <f>VLOOKUP(A51,'5. Descrição das Rubricas'!$A$2:$B$21,2,FALSE)</f>
        <v>#N/A</v>
      </c>
      <c r="C51" s="318"/>
      <c r="D51" s="329"/>
      <c r="E51" s="337"/>
      <c r="F51" s="339"/>
      <c r="G51" s="215">
        <f t="shared" si="9"/>
        <v>0</v>
      </c>
      <c r="H51" s="340"/>
      <c r="I51" s="216">
        <f t="shared" si="10"/>
        <v>0</v>
      </c>
      <c r="J51" s="340"/>
      <c r="K51" s="216">
        <f t="shared" si="11"/>
        <v>0</v>
      </c>
      <c r="L51" s="340"/>
      <c r="M51" s="216">
        <f t="shared" si="12"/>
        <v>0</v>
      </c>
      <c r="N51" s="340"/>
      <c r="O51" s="216">
        <f t="shared" si="13"/>
        <v>0</v>
      </c>
      <c r="P51" s="341"/>
      <c r="Q51" s="201">
        <f t="shared" si="14"/>
        <v>0</v>
      </c>
      <c r="R51" s="202">
        <f t="shared" si="7"/>
        <v>0</v>
      </c>
      <c r="S51" s="216">
        <f t="shared" si="8"/>
        <v>0</v>
      </c>
    </row>
    <row r="52" spans="1:19" s="396" customFormat="1">
      <c r="A52" s="330"/>
      <c r="B52" s="394" t="e">
        <f>VLOOKUP(A52,'5. Descrição das Rubricas'!$A$2:$B$21,2,FALSE)</f>
        <v>#N/A</v>
      </c>
      <c r="C52" s="320"/>
      <c r="D52" s="331"/>
      <c r="E52" s="338"/>
      <c r="F52" s="294"/>
      <c r="G52" s="212">
        <f t="shared" si="9"/>
        <v>0</v>
      </c>
      <c r="H52" s="342"/>
      <c r="I52" s="217">
        <f t="shared" si="10"/>
        <v>0</v>
      </c>
      <c r="J52" s="342"/>
      <c r="K52" s="217">
        <f t="shared" si="11"/>
        <v>0</v>
      </c>
      <c r="L52" s="342"/>
      <c r="M52" s="218">
        <f t="shared" si="12"/>
        <v>0</v>
      </c>
      <c r="N52" s="342"/>
      <c r="O52" s="217">
        <f t="shared" si="13"/>
        <v>0</v>
      </c>
      <c r="P52" s="343"/>
      <c r="Q52" s="211">
        <f t="shared" si="14"/>
        <v>0</v>
      </c>
      <c r="R52" s="205">
        <f>F52+H52+J52+L52+N52+P52</f>
        <v>0</v>
      </c>
      <c r="S52" s="332">
        <f>G52+I52+K52+M52+O52+Q52</f>
        <v>0</v>
      </c>
    </row>
    <row r="53" spans="1:19" s="393" customFormat="1">
      <c r="A53" s="328"/>
      <c r="B53" s="392" t="e">
        <f>VLOOKUP(A53,'5. Descrição das Rubricas'!$A$2:$B$21,2,FALSE)</f>
        <v>#N/A</v>
      </c>
      <c r="C53" s="318"/>
      <c r="D53" s="329"/>
      <c r="E53" s="337"/>
      <c r="F53" s="339"/>
      <c r="G53" s="215">
        <f t="shared" si="9"/>
        <v>0</v>
      </c>
      <c r="H53" s="340"/>
      <c r="I53" s="216">
        <f t="shared" si="10"/>
        <v>0</v>
      </c>
      <c r="J53" s="340"/>
      <c r="K53" s="216">
        <f t="shared" si="11"/>
        <v>0</v>
      </c>
      <c r="L53" s="340"/>
      <c r="M53" s="216">
        <f t="shared" si="12"/>
        <v>0</v>
      </c>
      <c r="N53" s="340"/>
      <c r="O53" s="216">
        <f t="shared" si="13"/>
        <v>0</v>
      </c>
      <c r="P53" s="341"/>
      <c r="Q53" s="201">
        <f t="shared" si="14"/>
        <v>0</v>
      </c>
      <c r="R53" s="202">
        <f t="shared" ref="R53:R71" si="15">F53+H53+J53+L53+N53+P53</f>
        <v>0</v>
      </c>
      <c r="S53" s="216">
        <f t="shared" ref="S53:S72" si="16">G53+I53+K53+M53+O53+Q53</f>
        <v>0</v>
      </c>
    </row>
    <row r="54" spans="1:19" s="396" customFormat="1">
      <c r="A54" s="330"/>
      <c r="B54" s="394" t="e">
        <f>VLOOKUP(A54,'5. Descrição das Rubricas'!$A$2:$B$21,2,FALSE)</f>
        <v>#N/A</v>
      </c>
      <c r="C54" s="320"/>
      <c r="D54" s="331"/>
      <c r="E54" s="338"/>
      <c r="F54" s="294"/>
      <c r="G54" s="212">
        <f t="shared" si="9"/>
        <v>0</v>
      </c>
      <c r="H54" s="342"/>
      <c r="I54" s="217">
        <f t="shared" si="10"/>
        <v>0</v>
      </c>
      <c r="J54" s="342"/>
      <c r="K54" s="217">
        <f t="shared" si="11"/>
        <v>0</v>
      </c>
      <c r="L54" s="342"/>
      <c r="M54" s="218">
        <f t="shared" si="12"/>
        <v>0</v>
      </c>
      <c r="N54" s="342"/>
      <c r="O54" s="217">
        <f t="shared" si="13"/>
        <v>0</v>
      </c>
      <c r="P54" s="343"/>
      <c r="Q54" s="211">
        <f t="shared" si="14"/>
        <v>0</v>
      </c>
      <c r="R54" s="205">
        <f t="shared" si="15"/>
        <v>0</v>
      </c>
      <c r="S54" s="332">
        <f t="shared" si="16"/>
        <v>0</v>
      </c>
    </row>
    <row r="55" spans="1:19" s="393" customFormat="1">
      <c r="A55" s="328"/>
      <c r="B55" s="392" t="e">
        <f>VLOOKUP(A55,'5. Descrição das Rubricas'!$A$2:$B$21,2,FALSE)</f>
        <v>#N/A</v>
      </c>
      <c r="C55" s="318"/>
      <c r="D55" s="329"/>
      <c r="E55" s="337"/>
      <c r="F55" s="339"/>
      <c r="G55" s="215">
        <f t="shared" si="9"/>
        <v>0</v>
      </c>
      <c r="H55" s="340"/>
      <c r="I55" s="216">
        <f t="shared" si="10"/>
        <v>0</v>
      </c>
      <c r="J55" s="340"/>
      <c r="K55" s="216">
        <f t="shared" si="11"/>
        <v>0</v>
      </c>
      <c r="L55" s="340"/>
      <c r="M55" s="216">
        <f t="shared" si="12"/>
        <v>0</v>
      </c>
      <c r="N55" s="340"/>
      <c r="O55" s="216">
        <f t="shared" si="13"/>
        <v>0</v>
      </c>
      <c r="P55" s="341"/>
      <c r="Q55" s="201">
        <f t="shared" si="14"/>
        <v>0</v>
      </c>
      <c r="R55" s="202">
        <f t="shared" si="15"/>
        <v>0</v>
      </c>
      <c r="S55" s="216">
        <f t="shared" si="16"/>
        <v>0</v>
      </c>
    </row>
    <row r="56" spans="1:19" s="396" customFormat="1">
      <c r="A56" s="330"/>
      <c r="B56" s="394" t="e">
        <f>VLOOKUP(A56,'5. Descrição das Rubricas'!$A$2:$B$21,2,FALSE)</f>
        <v>#N/A</v>
      </c>
      <c r="C56" s="320"/>
      <c r="D56" s="331"/>
      <c r="E56" s="338"/>
      <c r="F56" s="294"/>
      <c r="G56" s="212">
        <f t="shared" si="9"/>
        <v>0</v>
      </c>
      <c r="H56" s="342"/>
      <c r="I56" s="217">
        <f t="shared" si="10"/>
        <v>0</v>
      </c>
      <c r="J56" s="342"/>
      <c r="K56" s="217">
        <f t="shared" si="11"/>
        <v>0</v>
      </c>
      <c r="L56" s="342"/>
      <c r="M56" s="218">
        <f t="shared" si="12"/>
        <v>0</v>
      </c>
      <c r="N56" s="342"/>
      <c r="O56" s="217">
        <f t="shared" si="13"/>
        <v>0</v>
      </c>
      <c r="P56" s="343"/>
      <c r="Q56" s="211">
        <f t="shared" si="14"/>
        <v>0</v>
      </c>
      <c r="R56" s="205">
        <f t="shared" si="15"/>
        <v>0</v>
      </c>
      <c r="S56" s="332">
        <f t="shared" si="16"/>
        <v>0</v>
      </c>
    </row>
    <row r="57" spans="1:19" s="393" customFormat="1">
      <c r="A57" s="328"/>
      <c r="B57" s="392" t="e">
        <f>VLOOKUP(A57,'5. Descrição das Rubricas'!$A$2:$B$21,2,FALSE)</f>
        <v>#N/A</v>
      </c>
      <c r="C57" s="318"/>
      <c r="D57" s="329"/>
      <c r="E57" s="337"/>
      <c r="F57" s="339"/>
      <c r="G57" s="215">
        <f t="shared" si="9"/>
        <v>0</v>
      </c>
      <c r="H57" s="340"/>
      <c r="I57" s="216">
        <f t="shared" si="10"/>
        <v>0</v>
      </c>
      <c r="J57" s="340"/>
      <c r="K57" s="216">
        <f t="shared" si="11"/>
        <v>0</v>
      </c>
      <c r="L57" s="340"/>
      <c r="M57" s="216">
        <f t="shared" si="12"/>
        <v>0</v>
      </c>
      <c r="N57" s="340"/>
      <c r="O57" s="216">
        <f t="shared" si="13"/>
        <v>0</v>
      </c>
      <c r="P57" s="341"/>
      <c r="Q57" s="201">
        <f t="shared" si="14"/>
        <v>0</v>
      </c>
      <c r="R57" s="202">
        <f t="shared" si="15"/>
        <v>0</v>
      </c>
      <c r="S57" s="216">
        <f t="shared" si="16"/>
        <v>0</v>
      </c>
    </row>
    <row r="58" spans="1:19" s="396" customFormat="1">
      <c r="A58" s="330"/>
      <c r="B58" s="394" t="e">
        <f>VLOOKUP(A58,'5. Descrição das Rubricas'!$A$2:$B$21,2,FALSE)</f>
        <v>#N/A</v>
      </c>
      <c r="C58" s="320"/>
      <c r="D58" s="331"/>
      <c r="E58" s="338"/>
      <c r="F58" s="294"/>
      <c r="G58" s="212">
        <f t="shared" si="9"/>
        <v>0</v>
      </c>
      <c r="H58" s="342"/>
      <c r="I58" s="217">
        <f t="shared" si="10"/>
        <v>0</v>
      </c>
      <c r="J58" s="342"/>
      <c r="K58" s="217">
        <f t="shared" si="11"/>
        <v>0</v>
      </c>
      <c r="L58" s="342"/>
      <c r="M58" s="218">
        <f t="shared" si="12"/>
        <v>0</v>
      </c>
      <c r="N58" s="342"/>
      <c r="O58" s="217">
        <f t="shared" si="13"/>
        <v>0</v>
      </c>
      <c r="P58" s="343"/>
      <c r="Q58" s="211">
        <f t="shared" si="14"/>
        <v>0</v>
      </c>
      <c r="R58" s="205">
        <f t="shared" si="15"/>
        <v>0</v>
      </c>
      <c r="S58" s="332">
        <f t="shared" si="16"/>
        <v>0</v>
      </c>
    </row>
    <row r="59" spans="1:19" s="393" customFormat="1">
      <c r="A59" s="328"/>
      <c r="B59" s="392" t="e">
        <f>VLOOKUP(A59,'5. Descrição das Rubricas'!$A$2:$B$21,2,FALSE)</f>
        <v>#N/A</v>
      </c>
      <c r="C59" s="318"/>
      <c r="D59" s="329"/>
      <c r="E59" s="337"/>
      <c r="F59" s="339"/>
      <c r="G59" s="215">
        <f t="shared" si="9"/>
        <v>0</v>
      </c>
      <c r="H59" s="340"/>
      <c r="I59" s="216">
        <f t="shared" si="10"/>
        <v>0</v>
      </c>
      <c r="J59" s="340"/>
      <c r="K59" s="216">
        <f t="shared" si="11"/>
        <v>0</v>
      </c>
      <c r="L59" s="340"/>
      <c r="M59" s="216">
        <f t="shared" si="12"/>
        <v>0</v>
      </c>
      <c r="N59" s="340"/>
      <c r="O59" s="216">
        <f t="shared" si="13"/>
        <v>0</v>
      </c>
      <c r="P59" s="341"/>
      <c r="Q59" s="201">
        <f t="shared" si="14"/>
        <v>0</v>
      </c>
      <c r="R59" s="202">
        <f t="shared" si="15"/>
        <v>0</v>
      </c>
      <c r="S59" s="216">
        <f t="shared" si="16"/>
        <v>0</v>
      </c>
    </row>
    <row r="60" spans="1:19" s="40" customFormat="1">
      <c r="A60" s="330"/>
      <c r="B60" s="394" t="e">
        <f>VLOOKUP(A60,'5. Descrição das Rubricas'!$A$2:$B$21,2,FALSE)</f>
        <v>#N/A</v>
      </c>
      <c r="C60" s="320"/>
      <c r="D60" s="331"/>
      <c r="E60" s="338"/>
      <c r="F60" s="294"/>
      <c r="G60" s="212">
        <f t="shared" si="9"/>
        <v>0</v>
      </c>
      <c r="H60" s="342"/>
      <c r="I60" s="217">
        <f t="shared" si="10"/>
        <v>0</v>
      </c>
      <c r="J60" s="342"/>
      <c r="K60" s="217">
        <f t="shared" si="11"/>
        <v>0</v>
      </c>
      <c r="L60" s="342"/>
      <c r="M60" s="218">
        <f t="shared" si="12"/>
        <v>0</v>
      </c>
      <c r="N60" s="342"/>
      <c r="O60" s="217">
        <f t="shared" si="13"/>
        <v>0</v>
      </c>
      <c r="P60" s="343"/>
      <c r="Q60" s="211">
        <f t="shared" si="14"/>
        <v>0</v>
      </c>
      <c r="R60" s="205">
        <f t="shared" si="15"/>
        <v>0</v>
      </c>
      <c r="S60" s="332">
        <f t="shared" si="16"/>
        <v>0</v>
      </c>
    </row>
    <row r="61" spans="1:19">
      <c r="A61" s="328"/>
      <c r="B61" s="392" t="e">
        <f>VLOOKUP(A61,'5. Descrição das Rubricas'!$A$2:$B$21,2,FALSE)</f>
        <v>#N/A</v>
      </c>
      <c r="C61" s="318"/>
      <c r="D61" s="329"/>
      <c r="E61" s="337"/>
      <c r="F61" s="339"/>
      <c r="G61" s="215">
        <f t="shared" si="9"/>
        <v>0</v>
      </c>
      <c r="H61" s="340"/>
      <c r="I61" s="216">
        <f t="shared" si="10"/>
        <v>0</v>
      </c>
      <c r="J61" s="340"/>
      <c r="K61" s="216">
        <f t="shared" si="11"/>
        <v>0</v>
      </c>
      <c r="L61" s="340"/>
      <c r="M61" s="216">
        <f t="shared" si="12"/>
        <v>0</v>
      </c>
      <c r="N61" s="340"/>
      <c r="O61" s="216">
        <f t="shared" si="13"/>
        <v>0</v>
      </c>
      <c r="P61" s="341"/>
      <c r="Q61" s="201">
        <f t="shared" si="14"/>
        <v>0</v>
      </c>
      <c r="R61" s="202">
        <f t="shared" si="15"/>
        <v>0</v>
      </c>
      <c r="S61" s="216">
        <f t="shared" si="16"/>
        <v>0</v>
      </c>
    </row>
    <row r="62" spans="1:19" s="40" customFormat="1">
      <c r="A62" s="330"/>
      <c r="B62" s="394" t="e">
        <f>VLOOKUP(A62,'5. Descrição das Rubricas'!$A$2:$B$21,2,FALSE)</f>
        <v>#N/A</v>
      </c>
      <c r="C62" s="320"/>
      <c r="D62" s="331"/>
      <c r="E62" s="338"/>
      <c r="F62" s="294"/>
      <c r="G62" s="212">
        <f t="shared" si="9"/>
        <v>0</v>
      </c>
      <c r="H62" s="342"/>
      <c r="I62" s="217">
        <f t="shared" si="10"/>
        <v>0</v>
      </c>
      <c r="J62" s="342"/>
      <c r="K62" s="217">
        <f t="shared" si="11"/>
        <v>0</v>
      </c>
      <c r="L62" s="342"/>
      <c r="M62" s="218">
        <f t="shared" si="12"/>
        <v>0</v>
      </c>
      <c r="N62" s="342"/>
      <c r="O62" s="217">
        <f t="shared" si="13"/>
        <v>0</v>
      </c>
      <c r="P62" s="343"/>
      <c r="Q62" s="211">
        <f t="shared" si="14"/>
        <v>0</v>
      </c>
      <c r="R62" s="205">
        <f t="shared" si="15"/>
        <v>0</v>
      </c>
      <c r="S62" s="332">
        <f t="shared" si="16"/>
        <v>0</v>
      </c>
    </row>
    <row r="63" spans="1:19">
      <c r="A63" s="328"/>
      <c r="B63" s="392" t="e">
        <f>VLOOKUP(A63,'5. Descrição das Rubricas'!$A$2:$B$21,2,FALSE)</f>
        <v>#N/A</v>
      </c>
      <c r="C63" s="318"/>
      <c r="D63" s="329"/>
      <c r="E63" s="337"/>
      <c r="F63" s="339"/>
      <c r="G63" s="215">
        <f t="shared" si="9"/>
        <v>0</v>
      </c>
      <c r="H63" s="340"/>
      <c r="I63" s="216">
        <f t="shared" si="10"/>
        <v>0</v>
      </c>
      <c r="J63" s="340"/>
      <c r="K63" s="216">
        <f t="shared" si="11"/>
        <v>0</v>
      </c>
      <c r="L63" s="340"/>
      <c r="M63" s="216">
        <f t="shared" si="12"/>
        <v>0</v>
      </c>
      <c r="N63" s="340"/>
      <c r="O63" s="216">
        <f t="shared" si="13"/>
        <v>0</v>
      </c>
      <c r="P63" s="341"/>
      <c r="Q63" s="201">
        <f t="shared" si="14"/>
        <v>0</v>
      </c>
      <c r="R63" s="202">
        <f t="shared" si="15"/>
        <v>0</v>
      </c>
      <c r="S63" s="216">
        <f t="shared" si="16"/>
        <v>0</v>
      </c>
    </row>
    <row r="64" spans="1:19" s="40" customFormat="1">
      <c r="A64" s="330"/>
      <c r="B64" s="394" t="e">
        <f>VLOOKUP(A64,'5. Descrição das Rubricas'!$A$2:$B$21,2,FALSE)</f>
        <v>#N/A</v>
      </c>
      <c r="C64" s="320"/>
      <c r="D64" s="331"/>
      <c r="E64" s="338"/>
      <c r="F64" s="294"/>
      <c r="G64" s="212">
        <f t="shared" si="9"/>
        <v>0</v>
      </c>
      <c r="H64" s="342"/>
      <c r="I64" s="217">
        <f t="shared" si="10"/>
        <v>0</v>
      </c>
      <c r="J64" s="342"/>
      <c r="K64" s="217">
        <f t="shared" si="11"/>
        <v>0</v>
      </c>
      <c r="L64" s="342"/>
      <c r="M64" s="218">
        <f t="shared" si="12"/>
        <v>0</v>
      </c>
      <c r="N64" s="342"/>
      <c r="O64" s="217">
        <f t="shared" si="13"/>
        <v>0</v>
      </c>
      <c r="P64" s="343"/>
      <c r="Q64" s="211">
        <f t="shared" si="14"/>
        <v>0</v>
      </c>
      <c r="R64" s="205">
        <f t="shared" si="15"/>
        <v>0</v>
      </c>
      <c r="S64" s="332">
        <f t="shared" si="16"/>
        <v>0</v>
      </c>
    </row>
    <row r="65" spans="1:19">
      <c r="A65" s="328"/>
      <c r="B65" s="392" t="e">
        <f>VLOOKUP(A65,'5. Descrição das Rubricas'!$A$2:$B$21,2,FALSE)</f>
        <v>#N/A</v>
      </c>
      <c r="C65" s="318"/>
      <c r="D65" s="329"/>
      <c r="E65" s="337"/>
      <c r="F65" s="339"/>
      <c r="G65" s="215">
        <f t="shared" si="9"/>
        <v>0</v>
      </c>
      <c r="H65" s="340"/>
      <c r="I65" s="216">
        <f t="shared" si="10"/>
        <v>0</v>
      </c>
      <c r="J65" s="340"/>
      <c r="K65" s="216">
        <f t="shared" si="11"/>
        <v>0</v>
      </c>
      <c r="L65" s="340"/>
      <c r="M65" s="216">
        <f t="shared" si="12"/>
        <v>0</v>
      </c>
      <c r="N65" s="340"/>
      <c r="O65" s="216">
        <f t="shared" si="13"/>
        <v>0</v>
      </c>
      <c r="P65" s="341"/>
      <c r="Q65" s="201">
        <f t="shared" si="14"/>
        <v>0</v>
      </c>
      <c r="R65" s="202">
        <f t="shared" si="15"/>
        <v>0</v>
      </c>
      <c r="S65" s="216">
        <f t="shared" si="16"/>
        <v>0</v>
      </c>
    </row>
    <row r="66" spans="1:19" s="40" customFormat="1">
      <c r="A66" s="330"/>
      <c r="B66" s="394" t="e">
        <f>VLOOKUP(A66,'5. Descrição das Rubricas'!$A$2:$B$21,2,FALSE)</f>
        <v>#N/A</v>
      </c>
      <c r="C66" s="320"/>
      <c r="D66" s="331"/>
      <c r="E66" s="338"/>
      <c r="F66" s="294"/>
      <c r="G66" s="212">
        <f t="shared" si="9"/>
        <v>0</v>
      </c>
      <c r="H66" s="342"/>
      <c r="I66" s="217">
        <f t="shared" si="10"/>
        <v>0</v>
      </c>
      <c r="J66" s="342"/>
      <c r="K66" s="217">
        <f t="shared" si="11"/>
        <v>0</v>
      </c>
      <c r="L66" s="342"/>
      <c r="M66" s="218">
        <f t="shared" si="12"/>
        <v>0</v>
      </c>
      <c r="N66" s="342"/>
      <c r="O66" s="217">
        <f t="shared" si="13"/>
        <v>0</v>
      </c>
      <c r="P66" s="343"/>
      <c r="Q66" s="211">
        <f t="shared" si="14"/>
        <v>0</v>
      </c>
      <c r="R66" s="205">
        <f t="shared" si="15"/>
        <v>0</v>
      </c>
      <c r="S66" s="332">
        <f t="shared" si="16"/>
        <v>0</v>
      </c>
    </row>
    <row r="67" spans="1:19">
      <c r="A67" s="328"/>
      <c r="B67" s="392" t="e">
        <f>VLOOKUP(A67,'5. Descrição das Rubricas'!$A$2:$B$21,2,FALSE)</f>
        <v>#N/A</v>
      </c>
      <c r="C67" s="318"/>
      <c r="D67" s="329"/>
      <c r="E67" s="337"/>
      <c r="F67" s="339"/>
      <c r="G67" s="215">
        <f t="shared" si="9"/>
        <v>0</v>
      </c>
      <c r="H67" s="340"/>
      <c r="I67" s="216">
        <f t="shared" si="10"/>
        <v>0</v>
      </c>
      <c r="J67" s="340"/>
      <c r="K67" s="216">
        <f t="shared" si="11"/>
        <v>0</v>
      </c>
      <c r="L67" s="340"/>
      <c r="M67" s="216">
        <f t="shared" si="12"/>
        <v>0</v>
      </c>
      <c r="N67" s="340"/>
      <c r="O67" s="216">
        <f t="shared" si="13"/>
        <v>0</v>
      </c>
      <c r="P67" s="341"/>
      <c r="Q67" s="201">
        <f t="shared" si="14"/>
        <v>0</v>
      </c>
      <c r="R67" s="202">
        <f t="shared" si="15"/>
        <v>0</v>
      </c>
      <c r="S67" s="216">
        <f t="shared" si="16"/>
        <v>0</v>
      </c>
    </row>
    <row r="68" spans="1:19" s="40" customFormat="1">
      <c r="A68" s="330"/>
      <c r="B68" s="394" t="e">
        <f>VLOOKUP(A68,'5. Descrição das Rubricas'!$A$2:$B$21,2,FALSE)</f>
        <v>#N/A</v>
      </c>
      <c r="C68" s="320"/>
      <c r="D68" s="331"/>
      <c r="E68" s="338"/>
      <c r="F68" s="294"/>
      <c r="G68" s="212">
        <f t="shared" si="9"/>
        <v>0</v>
      </c>
      <c r="H68" s="342"/>
      <c r="I68" s="217">
        <f t="shared" si="10"/>
        <v>0</v>
      </c>
      <c r="J68" s="342"/>
      <c r="K68" s="217">
        <f t="shared" si="11"/>
        <v>0</v>
      </c>
      <c r="L68" s="342"/>
      <c r="M68" s="218">
        <f t="shared" si="12"/>
        <v>0</v>
      </c>
      <c r="N68" s="342"/>
      <c r="O68" s="217">
        <f t="shared" si="13"/>
        <v>0</v>
      </c>
      <c r="P68" s="343"/>
      <c r="Q68" s="211">
        <f t="shared" si="14"/>
        <v>0</v>
      </c>
      <c r="R68" s="205">
        <f t="shared" si="15"/>
        <v>0</v>
      </c>
      <c r="S68" s="332">
        <f t="shared" si="16"/>
        <v>0</v>
      </c>
    </row>
    <row r="69" spans="1:19">
      <c r="A69" s="328"/>
      <c r="B69" s="392" t="e">
        <f>VLOOKUP(A69,'5. Descrição das Rubricas'!$A$2:$B$21,2,FALSE)</f>
        <v>#N/A</v>
      </c>
      <c r="C69" s="318"/>
      <c r="D69" s="329"/>
      <c r="E69" s="337"/>
      <c r="F69" s="339"/>
      <c r="G69" s="215">
        <f t="shared" si="9"/>
        <v>0</v>
      </c>
      <c r="H69" s="340"/>
      <c r="I69" s="216">
        <f t="shared" si="10"/>
        <v>0</v>
      </c>
      <c r="J69" s="340"/>
      <c r="K69" s="216">
        <f t="shared" si="11"/>
        <v>0</v>
      </c>
      <c r="L69" s="340"/>
      <c r="M69" s="216">
        <f t="shared" si="12"/>
        <v>0</v>
      </c>
      <c r="N69" s="340"/>
      <c r="O69" s="216">
        <f t="shared" si="13"/>
        <v>0</v>
      </c>
      <c r="P69" s="341"/>
      <c r="Q69" s="201">
        <f t="shared" si="14"/>
        <v>0</v>
      </c>
      <c r="R69" s="202">
        <f t="shared" si="15"/>
        <v>0</v>
      </c>
      <c r="S69" s="216">
        <f t="shared" si="16"/>
        <v>0</v>
      </c>
    </row>
    <row r="70" spans="1:19" s="40" customFormat="1">
      <c r="A70" s="330"/>
      <c r="B70" s="394" t="e">
        <f>VLOOKUP(A70,'5. Descrição das Rubricas'!$A$2:$B$21,2,FALSE)</f>
        <v>#N/A</v>
      </c>
      <c r="C70" s="320"/>
      <c r="D70" s="331"/>
      <c r="E70" s="344"/>
      <c r="F70" s="294"/>
      <c r="G70" s="219">
        <f t="shared" si="9"/>
        <v>0</v>
      </c>
      <c r="H70" s="342"/>
      <c r="I70" s="217">
        <f t="shared" si="10"/>
        <v>0</v>
      </c>
      <c r="J70" s="342"/>
      <c r="K70" s="217">
        <f t="shared" si="11"/>
        <v>0</v>
      </c>
      <c r="L70" s="342"/>
      <c r="M70" s="218">
        <f t="shared" si="12"/>
        <v>0</v>
      </c>
      <c r="N70" s="342"/>
      <c r="O70" s="217">
        <f t="shared" si="13"/>
        <v>0</v>
      </c>
      <c r="P70" s="343"/>
      <c r="Q70" s="220">
        <f t="shared" si="14"/>
        <v>0</v>
      </c>
      <c r="R70" s="205">
        <f t="shared" si="15"/>
        <v>0</v>
      </c>
      <c r="S70" s="332">
        <f t="shared" si="16"/>
        <v>0</v>
      </c>
    </row>
    <row r="71" spans="1:19">
      <c r="A71" s="328"/>
      <c r="B71" s="392" t="e">
        <f>VLOOKUP(A71,'5. Descrição das Rubricas'!$A$2:$B$21,2,FALSE)</f>
        <v>#N/A</v>
      </c>
      <c r="C71" s="318"/>
      <c r="D71" s="329"/>
      <c r="E71" s="345"/>
      <c r="F71" s="339"/>
      <c r="G71" s="215">
        <f t="shared" si="9"/>
        <v>0</v>
      </c>
      <c r="H71" s="340"/>
      <c r="I71" s="216">
        <f t="shared" si="10"/>
        <v>0</v>
      </c>
      <c r="J71" s="340"/>
      <c r="K71" s="216">
        <f t="shared" si="11"/>
        <v>0</v>
      </c>
      <c r="L71" s="340"/>
      <c r="M71" s="216">
        <f t="shared" si="12"/>
        <v>0</v>
      </c>
      <c r="N71" s="340"/>
      <c r="O71" s="216">
        <f t="shared" si="13"/>
        <v>0</v>
      </c>
      <c r="P71" s="341"/>
      <c r="Q71" s="201">
        <f t="shared" si="14"/>
        <v>0</v>
      </c>
      <c r="R71" s="202">
        <f t="shared" si="15"/>
        <v>0</v>
      </c>
      <c r="S71" s="216">
        <f t="shared" si="16"/>
        <v>0</v>
      </c>
    </row>
    <row r="72" spans="1:19" s="40" customFormat="1" ht="13.5" thickBot="1">
      <c r="A72" s="346"/>
      <c r="B72" s="397" t="e">
        <f>VLOOKUP(A72,'5. Descrição das Rubricas'!$A$2:$B$21,2,FALSE)</f>
        <v>#N/A</v>
      </c>
      <c r="C72" s="324"/>
      <c r="D72" s="347"/>
      <c r="E72" s="348"/>
      <c r="F72" s="349"/>
      <c r="G72" s="221">
        <f t="shared" si="9"/>
        <v>0</v>
      </c>
      <c r="H72" s="350"/>
      <c r="I72" s="222">
        <f t="shared" si="10"/>
        <v>0</v>
      </c>
      <c r="J72" s="350"/>
      <c r="K72" s="222">
        <f t="shared" si="11"/>
        <v>0</v>
      </c>
      <c r="L72" s="350"/>
      <c r="M72" s="223">
        <f t="shared" si="12"/>
        <v>0</v>
      </c>
      <c r="N72" s="350"/>
      <c r="O72" s="222">
        <f t="shared" si="13"/>
        <v>0</v>
      </c>
      <c r="P72" s="351"/>
      <c r="Q72" s="224">
        <f t="shared" si="14"/>
        <v>0</v>
      </c>
      <c r="R72" s="225">
        <f>F72+H72+J72+L72+N72+P72</f>
        <v>0</v>
      </c>
      <c r="S72" s="352">
        <f t="shared" si="16"/>
        <v>0</v>
      </c>
    </row>
    <row r="73" spans="1:19">
      <c r="C73" s="400"/>
    </row>
    <row r="1605" spans="26:28" ht="15">
      <c r="Z1605" s="401">
        <v>1</v>
      </c>
      <c r="AA1605" s="402" t="s">
        <v>63</v>
      </c>
      <c r="AB1605" s="403" t="s">
        <v>101</v>
      </c>
    </row>
    <row r="1606" spans="26:28" ht="15">
      <c r="Z1606" s="404">
        <v>2</v>
      </c>
      <c r="AA1606" s="405" t="s">
        <v>64</v>
      </c>
      <c r="AB1606" s="403" t="s">
        <v>99</v>
      </c>
    </row>
    <row r="1607" spans="26:28" ht="22.5">
      <c r="Z1607" s="401">
        <v>3</v>
      </c>
      <c r="AA1607" s="402" t="s">
        <v>58</v>
      </c>
      <c r="AB1607" s="403" t="s">
        <v>100</v>
      </c>
    </row>
    <row r="1608" spans="26:28" ht="15">
      <c r="Z1608" s="404">
        <v>4</v>
      </c>
      <c r="AA1608" s="406" t="s">
        <v>57</v>
      </c>
      <c r="AB1608" s="403" t="s">
        <v>98</v>
      </c>
    </row>
    <row r="1609" spans="26:28" ht="15">
      <c r="Z1609" s="401">
        <v>5</v>
      </c>
      <c r="AA1609" s="402" t="s">
        <v>55</v>
      </c>
      <c r="AB1609" s="403" t="s">
        <v>102</v>
      </c>
    </row>
    <row r="1610" spans="26:28" ht="15">
      <c r="Z1610" s="404">
        <v>6</v>
      </c>
      <c r="AA1610" s="406" t="s">
        <v>56</v>
      </c>
      <c r="AB1610" s="403" t="s">
        <v>94</v>
      </c>
    </row>
    <row r="1611" spans="26:28" ht="22.5">
      <c r="Z1611" s="407">
        <v>7</v>
      </c>
      <c r="AA1611" s="408" t="s">
        <v>60</v>
      </c>
      <c r="AB1611" s="403" t="s">
        <v>95</v>
      </c>
    </row>
    <row r="1612" spans="26:28" ht="22.5">
      <c r="Z1612" s="409">
        <v>8</v>
      </c>
      <c r="AA1612" s="410" t="s">
        <v>62</v>
      </c>
      <c r="AB1612" s="403" t="s">
        <v>92</v>
      </c>
    </row>
    <row r="1613" spans="26:28" ht="15">
      <c r="Z1613" s="411">
        <v>9</v>
      </c>
      <c r="AA1613" s="408" t="s">
        <v>30</v>
      </c>
      <c r="AB1613" s="403" t="s">
        <v>93</v>
      </c>
    </row>
    <row r="1614" spans="26:28" ht="21.75" thickBot="1">
      <c r="Z1614" s="412">
        <v>10</v>
      </c>
      <c r="AA1614" s="413" t="s">
        <v>35</v>
      </c>
      <c r="AB1614" s="403" t="s">
        <v>107</v>
      </c>
    </row>
    <row r="1615" spans="26:28" ht="21">
      <c r="Z1615" s="414">
        <v>100</v>
      </c>
      <c r="AA1615" s="415" t="str">
        <f t="shared" ref="AA1615:AA1621" si="17">CONCATENATE("CP-",AA1605)</f>
        <v>CP-Financiamento de Projetos</v>
      </c>
      <c r="AB1615" s="403" t="s">
        <v>108</v>
      </c>
    </row>
    <row r="1616" spans="26:28" ht="15">
      <c r="Z1616" s="416">
        <v>200</v>
      </c>
      <c r="AA1616" s="417" t="str">
        <f t="shared" si="17"/>
        <v>CP-Gastos com Pessoal</v>
      </c>
      <c r="AB1616" s="403" t="s">
        <v>103</v>
      </c>
    </row>
    <row r="1617" spans="26:28" ht="22.5">
      <c r="Z1617" s="401">
        <v>300</v>
      </c>
      <c r="AA1617" s="418" t="str">
        <f t="shared" si="17"/>
        <v xml:space="preserve">CP-Despesa de Equipamentos e Bens Permanente </v>
      </c>
      <c r="AB1617" s="403" t="s">
        <v>104</v>
      </c>
    </row>
    <row r="1618" spans="26:28" ht="22.5">
      <c r="Z1618" s="416">
        <v>400</v>
      </c>
      <c r="AA1618" s="417" t="str">
        <f t="shared" si="17"/>
        <v>CP-Despesa de Alimentação, Higiene e Limpeza</v>
      </c>
      <c r="AB1618" s="403" t="s">
        <v>105</v>
      </c>
    </row>
    <row r="1619" spans="26:28" ht="22.5">
      <c r="Z1619" s="401">
        <v>500</v>
      </c>
      <c r="AA1619" s="418" t="str">
        <f t="shared" si="17"/>
        <v>CP-Despesa Fixas, de Transporte e Hospedagem</v>
      </c>
      <c r="AB1619" s="403" t="s">
        <v>106</v>
      </c>
    </row>
    <row r="1620" spans="26:28">
      <c r="Z1620" s="416">
        <v>600</v>
      </c>
      <c r="AA1620" s="417" t="str">
        <f t="shared" si="17"/>
        <v>CP-Despesas de Material de Consumo</v>
      </c>
    </row>
    <row r="1621" spans="26:28" ht="22.5">
      <c r="Z1621" s="401">
        <v>700</v>
      </c>
      <c r="AA1621" s="418" t="str">
        <f t="shared" si="17"/>
        <v>CP-Despesas de Material de Obra e Infraestrutura</v>
      </c>
    </row>
    <row r="1622" spans="26:28">
      <c r="Z1622" s="416">
        <v>800</v>
      </c>
      <c r="AA1622" s="417" t="str">
        <f>CONCATENATE("CP-",AA1613)</f>
        <v>CP-Despesas Relativas ao Projeto</v>
      </c>
    </row>
    <row r="1623" spans="26:28">
      <c r="Z1623" s="401">
        <v>900</v>
      </c>
      <c r="AA1623" s="418" t="str">
        <f>CONCATENATE("CP-",AA1614)</f>
        <v>CP-Rubrica Livre</v>
      </c>
    </row>
    <row r="1624" spans="26:28" ht="13.5" thickBot="1">
      <c r="Z1624" s="419">
        <v>1000</v>
      </c>
      <c r="AA1624" s="420" t="str">
        <f>CONCATENATE("CP-",AA1615)</f>
        <v>CP-CP-Financiamento de Projetos</v>
      </c>
    </row>
  </sheetData>
  <sheetProtection password="DB8F" sheet="1" objects="1" scenarios="1" formatColumns="0" formatRows="0" selectLockedCells="1"/>
  <dataConsolidate/>
  <mergeCells count="12">
    <mergeCell ref="A7:S7"/>
    <mergeCell ref="R8:S10"/>
    <mergeCell ref="A8:C8"/>
    <mergeCell ref="D8:E8"/>
    <mergeCell ref="L8:M10"/>
    <mergeCell ref="N8:O10"/>
    <mergeCell ref="P8:Q10"/>
    <mergeCell ref="A9:B9"/>
    <mergeCell ref="A10:B10"/>
    <mergeCell ref="F8:G10"/>
    <mergeCell ref="H8:I10"/>
    <mergeCell ref="J8:K10"/>
  </mergeCells>
  <dataValidations count="2">
    <dataValidation type="list" allowBlank="1" showInputMessage="1" showErrorMessage="1" errorTitle="Código Errado" error="Código Errado - Verificar na Guia 5. Descrição das Rubrica" promptTitle="Digitar o Código da Rubrica" prompt="&#10;Códigos de 1 a 10  Despesas pelo Pró-Social&#10;&#10;Códigos de 100 a 1000 Despesas de Contrapartida da Entidade" sqref="A12:A72">
      <formula1>$Z$1605:$Z$1624</formula1>
    </dataValidation>
    <dataValidation type="list" allowBlank="1" showInputMessage="1" showErrorMessage="1" sqref="D12:D72">
      <formula1>$AB$1605:$AB$1619</formula1>
    </dataValidation>
  </dataValidations>
  <printOptions horizontalCentered="1"/>
  <pageMargins left="0.23622047244094491" right="0.23622047244094491" top="0.19685039370078741" bottom="0.19685039370078741" header="0" footer="0"/>
  <pageSetup paperSize="9" scale="50" firstPageNumber="0" fitToHeight="0" orientation="landscape" verticalDpi="300" r:id="rId1"/>
  <headerFooter alignWithMargins="0">
    <oddFooter>&amp;LItens de Despesas do Projeto&amp;R&amp;N</oddFooter>
  </headerFooter>
  <ignoredErrors>
    <ignoredError sqref="B32:B42 B43:B57 B58:B72 B12:B31" evalError="1"/>
  </ignoredErrors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'5. Descrição das Rubricas'!$A$2:$A$20</xm:f>
          </x14:formula1>
          <xm:sqref>A12:A71</xm:sqref>
        </x14:dataValidation>
        <x14:dataValidation type="list" allowBlank="1" showInputMessage="1" showErrorMessage="1">
          <x14:formula1>
            <xm:f>'5. Descrição das Rubricas'!$A$3:$A$20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tabColor theme="9" tint="0.39997558519241921"/>
    <pageSetUpPr fitToPage="1"/>
  </sheetPr>
  <dimension ref="A1:AB1624"/>
  <sheetViews>
    <sheetView showGridLines="0" zoomScale="90" zoomScaleNormal="90" workbookViewId="0">
      <pane ySplit="11" topLeftCell="A12" activePane="bottomLeft" state="frozen"/>
      <selection pane="bottomLeft" activeCell="H35" sqref="H35"/>
    </sheetView>
  </sheetViews>
  <sheetFormatPr defaultColWidth="9" defaultRowHeight="12.75"/>
  <cols>
    <col min="1" max="1" width="11.140625" style="1" customWidth="1"/>
    <col min="2" max="2" width="48.7109375" style="1" customWidth="1"/>
    <col min="3" max="3" width="46" style="53" customWidth="1"/>
    <col min="4" max="4" width="16.140625" style="49" customWidth="1"/>
    <col min="5" max="5" width="11.28515625" style="1" bestFit="1" customWidth="1"/>
    <col min="6" max="6" width="7.7109375" style="22" bestFit="1" customWidth="1"/>
    <col min="7" max="7" width="12.42578125" style="192" bestFit="1" customWidth="1"/>
    <col min="8" max="8" width="7.140625" style="22" bestFit="1" customWidth="1"/>
    <col min="9" max="9" width="12.42578125" style="192" bestFit="1" customWidth="1"/>
    <col min="10" max="10" width="7.140625" style="22" bestFit="1" customWidth="1"/>
    <col min="11" max="11" width="12.42578125" style="192" bestFit="1" customWidth="1"/>
    <col min="12" max="12" width="7.140625" style="22" bestFit="1" customWidth="1"/>
    <col min="13" max="13" width="12.42578125" style="192" bestFit="1" customWidth="1"/>
    <col min="14" max="14" width="7.140625" style="22" bestFit="1" customWidth="1"/>
    <col min="15" max="15" width="12.42578125" style="192" bestFit="1" customWidth="1"/>
    <col min="16" max="16" width="7.140625" style="22" bestFit="1" customWidth="1"/>
    <col min="17" max="17" width="12.42578125" style="192" bestFit="1" customWidth="1"/>
    <col min="18" max="19" width="15.85546875" customWidth="1"/>
    <col min="26" max="26" width="21.85546875" customWidth="1"/>
    <col min="27" max="27" width="18.42578125" bestFit="1" customWidth="1"/>
  </cols>
  <sheetData>
    <row r="1" spans="1:19" s="35" customFormat="1" ht="15">
      <c r="A1" s="33" t="str">
        <f>CONCATENATE("Entidade Proponente: ",'1.Parâmetros'!B7," - Reg. na SAS:",'1.Parâmetros'!B12)</f>
        <v>Entidade Proponente:  - Reg. na SAS:</v>
      </c>
      <c r="B1" s="33"/>
      <c r="C1" s="54"/>
      <c r="D1" s="46"/>
      <c r="E1" s="36"/>
      <c r="F1" s="34"/>
      <c r="G1" s="191"/>
      <c r="H1" s="34"/>
      <c r="I1" s="191"/>
      <c r="J1" s="34"/>
      <c r="K1" s="191"/>
      <c r="L1" s="34"/>
      <c r="M1" s="191"/>
      <c r="N1" s="34"/>
      <c r="O1" s="191"/>
      <c r="P1" s="34"/>
      <c r="Q1" s="191"/>
    </row>
    <row r="2" spans="1:19" s="35" customFormat="1" ht="15">
      <c r="A2" s="33" t="str">
        <f>CONCATENATE("Nome do Projeto: ",'1.Parâmetros'!B8)</f>
        <v xml:space="preserve">Nome do Projeto: </v>
      </c>
      <c r="B2" s="33"/>
      <c r="C2" s="52"/>
      <c r="D2" s="47"/>
      <c r="E2" s="33"/>
      <c r="F2" s="34"/>
      <c r="G2" s="191"/>
      <c r="H2" s="34"/>
      <c r="I2" s="191"/>
      <c r="J2" s="34"/>
      <c r="K2" s="191"/>
      <c r="L2" s="34"/>
      <c r="M2" s="191"/>
      <c r="N2" s="34"/>
      <c r="O2" s="191"/>
      <c r="P2" s="34"/>
      <c r="Q2" s="191"/>
    </row>
    <row r="3" spans="1:19" s="35" customFormat="1" ht="15">
      <c r="A3" s="33" t="str">
        <f>CONCATENATE("Responsável Técnico: ",'1.Parâmetros'!B9," / Fone(s): ",'1.Parâmetros'!B10)</f>
        <v xml:space="preserve">Responsável Técnico:  / Fone(s): </v>
      </c>
      <c r="B3" s="33"/>
      <c r="C3" s="54"/>
      <c r="D3" s="46"/>
      <c r="E3" s="36"/>
      <c r="F3" s="34"/>
      <c r="G3" s="191"/>
      <c r="H3" s="34"/>
      <c r="I3" s="191"/>
      <c r="J3" s="34"/>
      <c r="K3" s="191"/>
      <c r="L3" s="34"/>
      <c r="M3" s="191"/>
      <c r="N3" s="34"/>
      <c r="O3" s="191"/>
      <c r="P3" s="34"/>
      <c r="Q3" s="191"/>
    </row>
    <row r="4" spans="1:19" s="35" customFormat="1" ht="15">
      <c r="A4" s="33" t="str">
        <f>CONCATENATE("Responsável Legal da Entidade: ",'1.Parâmetros'!B11)</f>
        <v xml:space="preserve">Responsável Legal da Entidade: </v>
      </c>
      <c r="B4" s="33"/>
      <c r="C4" s="54"/>
      <c r="D4" s="46"/>
      <c r="E4" s="36"/>
      <c r="F4" s="34"/>
      <c r="G4" s="191"/>
      <c r="H4" s="34"/>
      <c r="I4" s="191"/>
      <c r="J4" s="34"/>
      <c r="K4" s="191"/>
      <c r="L4" s="34"/>
      <c r="M4" s="191"/>
      <c r="N4" s="34"/>
      <c r="O4" s="191"/>
      <c r="P4" s="34"/>
      <c r="Q4" s="191"/>
    </row>
    <row r="5" spans="1:19" s="35" customFormat="1" ht="15">
      <c r="A5" s="33" t="str">
        <f>CONCATENATE("Nome do Contador: ",'1.Parâmetros'!B14, "  Nº CRC Contador: ",'1.Parâmetros'!B15)</f>
        <v xml:space="preserve">Nome do Contador:   Nº CRC Contador: </v>
      </c>
      <c r="B5" s="33"/>
      <c r="C5" s="54"/>
      <c r="D5" s="46"/>
      <c r="E5" s="36"/>
      <c r="F5" s="34"/>
      <c r="G5" s="191"/>
      <c r="H5" s="34"/>
      <c r="I5" s="191"/>
      <c r="J5" s="34"/>
      <c r="K5" s="191"/>
      <c r="L5" s="34"/>
      <c r="M5" s="191"/>
      <c r="N5" s="34"/>
      <c r="O5" s="191"/>
      <c r="P5" s="34"/>
      <c r="Q5" s="191"/>
    </row>
    <row r="6" spans="1:19" s="35" customFormat="1" ht="15.75" thickBot="1">
      <c r="A6" s="33"/>
      <c r="B6" s="33"/>
      <c r="C6" s="54"/>
      <c r="D6" s="46"/>
      <c r="E6" s="36"/>
      <c r="F6" s="34"/>
      <c r="G6" s="191"/>
      <c r="H6" s="34"/>
      <c r="I6" s="191"/>
      <c r="J6" s="34"/>
      <c r="K6" s="191"/>
      <c r="L6" s="34"/>
      <c r="M6" s="191"/>
      <c r="N6" s="34"/>
      <c r="O6" s="191"/>
      <c r="P6" s="34"/>
      <c r="Q6" s="191"/>
    </row>
    <row r="7" spans="1:19" s="32" customFormat="1" ht="20.25" customHeight="1" thickBot="1">
      <c r="A7" s="421" t="s">
        <v>12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42"/>
    </row>
    <row r="8" spans="1:19" s="31" customFormat="1" ht="12">
      <c r="A8" s="463" t="s">
        <v>115</v>
      </c>
      <c r="B8" s="464"/>
      <c r="C8" s="464"/>
      <c r="D8" s="436">
        <f>SUM(S12:S300)-'4. R$ Contrapartida da Entidade'!P19</f>
        <v>0</v>
      </c>
      <c r="E8" s="437"/>
      <c r="F8" s="449" t="s">
        <v>48</v>
      </c>
      <c r="G8" s="450"/>
      <c r="H8" s="453" t="s">
        <v>49</v>
      </c>
      <c r="I8" s="454"/>
      <c r="J8" s="449" t="s">
        <v>50</v>
      </c>
      <c r="K8" s="450"/>
      <c r="L8" s="453" t="s">
        <v>51</v>
      </c>
      <c r="M8" s="454"/>
      <c r="N8" s="449" t="s">
        <v>52</v>
      </c>
      <c r="O8" s="450"/>
      <c r="P8" s="457" t="s">
        <v>53</v>
      </c>
      <c r="Q8" s="458"/>
      <c r="R8" s="443" t="s">
        <v>139</v>
      </c>
      <c r="S8" s="444"/>
    </row>
    <row r="9" spans="1:19" s="31" customFormat="1" ht="12" customHeight="1">
      <c r="A9" s="463"/>
      <c r="B9" s="464"/>
      <c r="C9" s="464"/>
      <c r="D9" s="438"/>
      <c r="E9" s="439"/>
      <c r="F9" s="451"/>
      <c r="G9" s="452"/>
      <c r="H9" s="455"/>
      <c r="I9" s="456"/>
      <c r="J9" s="451"/>
      <c r="K9" s="452"/>
      <c r="L9" s="455"/>
      <c r="M9" s="456"/>
      <c r="N9" s="451"/>
      <c r="O9" s="452"/>
      <c r="P9" s="459"/>
      <c r="Q9" s="460"/>
      <c r="R9" s="445"/>
      <c r="S9" s="446"/>
    </row>
    <row r="10" spans="1:19" s="31" customFormat="1" thickBot="1">
      <c r="A10" s="465"/>
      <c r="B10" s="466"/>
      <c r="C10" s="466"/>
      <c r="D10" s="440"/>
      <c r="E10" s="441"/>
      <c r="F10" s="451"/>
      <c r="G10" s="452"/>
      <c r="H10" s="455"/>
      <c r="I10" s="456"/>
      <c r="J10" s="451"/>
      <c r="K10" s="452"/>
      <c r="L10" s="455"/>
      <c r="M10" s="456"/>
      <c r="N10" s="451"/>
      <c r="O10" s="452"/>
      <c r="P10" s="461"/>
      <c r="Q10" s="462"/>
      <c r="R10" s="447"/>
      <c r="S10" s="448"/>
    </row>
    <row r="11" spans="1:19" s="183" customFormat="1" ht="38.25" thickBot="1">
      <c r="A11" s="286" t="s">
        <v>68</v>
      </c>
      <c r="B11" s="287" t="s">
        <v>54</v>
      </c>
      <c r="C11" s="286" t="s">
        <v>13</v>
      </c>
      <c r="D11" s="369" t="s">
        <v>91</v>
      </c>
      <c r="E11" s="285" t="s">
        <v>22</v>
      </c>
      <c r="F11" s="530" t="s">
        <v>14</v>
      </c>
      <c r="G11" s="531" t="s">
        <v>37</v>
      </c>
      <c r="H11" s="532" t="s">
        <v>14</v>
      </c>
      <c r="I11" s="529" t="s">
        <v>37</v>
      </c>
      <c r="J11" s="530" t="s">
        <v>14</v>
      </c>
      <c r="K11" s="531" t="s">
        <v>37</v>
      </c>
      <c r="L11" s="532" t="s">
        <v>14</v>
      </c>
      <c r="M11" s="529" t="s">
        <v>37</v>
      </c>
      <c r="N11" s="530" t="s">
        <v>14</v>
      </c>
      <c r="O11" s="531" t="s">
        <v>37</v>
      </c>
      <c r="P11" s="532" t="s">
        <v>14</v>
      </c>
      <c r="Q11" s="529" t="s">
        <v>37</v>
      </c>
      <c r="R11" s="519" t="s">
        <v>27</v>
      </c>
      <c r="S11" s="288" t="s">
        <v>47</v>
      </c>
    </row>
    <row r="12" spans="1:19" s="370" customFormat="1">
      <c r="A12" s="363">
        <f>'2.Necessidades - 1º Semestre'!A12</f>
        <v>0</v>
      </c>
      <c r="B12" s="379" t="e">
        <f>'2.Necessidades - 1º Semestre'!B12</f>
        <v>#N/A</v>
      </c>
      <c r="C12" s="374">
        <f>'2.Necessidades - 1º Semestre'!C12</f>
        <v>0</v>
      </c>
      <c r="D12" s="367">
        <f>'2.Necessidades - 1º Semestre'!D12</f>
        <v>0</v>
      </c>
      <c r="E12" s="368">
        <f>'2.Necessidades - 1º Semestre'!E12</f>
        <v>0</v>
      </c>
      <c r="F12" s="527"/>
      <c r="G12" s="528">
        <f t="shared" ref="G12:G72" si="0">$E12*F12</f>
        <v>0</v>
      </c>
      <c r="H12" s="527"/>
      <c r="I12" s="528">
        <f t="shared" ref="I12:I72" si="1">$E12*H12</f>
        <v>0</v>
      </c>
      <c r="J12" s="527"/>
      <c r="K12" s="528">
        <f t="shared" ref="K12:K72" si="2">$E12*J12</f>
        <v>0</v>
      </c>
      <c r="L12" s="527"/>
      <c r="M12" s="528">
        <f t="shared" ref="M12:M72" si="3">$E12*L12</f>
        <v>0</v>
      </c>
      <c r="N12" s="527"/>
      <c r="O12" s="528">
        <f t="shared" ref="O12:O72" si="4">$E12*N12</f>
        <v>0</v>
      </c>
      <c r="P12" s="527"/>
      <c r="Q12" s="528">
        <f t="shared" ref="Q12:Q72" si="5">$E12*P12</f>
        <v>0</v>
      </c>
      <c r="R12" s="526">
        <f t="shared" ref="R12:R43" si="6">F12+H12+J12+L12+N12+P12</f>
        <v>0</v>
      </c>
      <c r="S12" s="303">
        <f t="shared" ref="S12:S43" si="7">G12+I12+K12+M12+O12+Q12</f>
        <v>0</v>
      </c>
    </row>
    <row r="13" spans="1:19" s="371" customFormat="1">
      <c r="A13" s="364">
        <f>'2.Necessidades - 1º Semestre'!A13</f>
        <v>0</v>
      </c>
      <c r="B13" s="380" t="e">
        <f>'2.Necessidades - 1º Semestre'!B13</f>
        <v>#N/A</v>
      </c>
      <c r="C13" s="375">
        <f>'2.Necessidades - 1º Semestre'!C13</f>
        <v>0</v>
      </c>
      <c r="D13" s="354">
        <f>'2.Necessidades - 1º Semestre'!D13</f>
        <v>0</v>
      </c>
      <c r="E13" s="355">
        <f>'2.Necessidades - 1º Semestre'!E13</f>
        <v>0</v>
      </c>
      <c r="F13" s="304"/>
      <c r="G13" s="199">
        <f t="shared" si="0"/>
        <v>0</v>
      </c>
      <c r="H13" s="304"/>
      <c r="I13" s="199">
        <f t="shared" si="1"/>
        <v>0</v>
      </c>
      <c r="J13" s="304"/>
      <c r="K13" s="199">
        <f t="shared" si="2"/>
        <v>0</v>
      </c>
      <c r="L13" s="304"/>
      <c r="M13" s="199">
        <f t="shared" si="3"/>
        <v>0</v>
      </c>
      <c r="N13" s="304"/>
      <c r="O13" s="199">
        <f t="shared" si="4"/>
        <v>0</v>
      </c>
      <c r="P13" s="304"/>
      <c r="Q13" s="199">
        <f t="shared" si="5"/>
        <v>0</v>
      </c>
      <c r="R13" s="308">
        <f t="shared" si="6"/>
        <v>0</v>
      </c>
      <c r="S13" s="199">
        <f t="shared" si="7"/>
        <v>0</v>
      </c>
    </row>
    <row r="14" spans="1:19" s="370" customFormat="1">
      <c r="A14" s="365">
        <f>'2.Necessidades - 1º Semestre'!A14</f>
        <v>0</v>
      </c>
      <c r="B14" s="381" t="e">
        <f>'2.Necessidades - 1º Semestre'!B14</f>
        <v>#N/A</v>
      </c>
      <c r="C14" s="376">
        <f>'2.Necessidades - 1º Semestre'!C14</f>
        <v>0</v>
      </c>
      <c r="D14" s="353">
        <f>'2.Necessidades - 1º Semestre'!D14</f>
        <v>0</v>
      </c>
      <c r="E14" s="356">
        <f>'2.Necessidades - 1º Semestre'!E14</f>
        <v>0</v>
      </c>
      <c r="F14" s="302"/>
      <c r="G14" s="303">
        <f t="shared" si="0"/>
        <v>0</v>
      </c>
      <c r="H14" s="302"/>
      <c r="I14" s="303">
        <f t="shared" si="1"/>
        <v>0</v>
      </c>
      <c r="J14" s="302"/>
      <c r="K14" s="303">
        <f t="shared" si="2"/>
        <v>0</v>
      </c>
      <c r="L14" s="302"/>
      <c r="M14" s="303">
        <f t="shared" si="3"/>
        <v>0</v>
      </c>
      <c r="N14" s="302"/>
      <c r="O14" s="303">
        <f t="shared" si="4"/>
        <v>0</v>
      </c>
      <c r="P14" s="302"/>
      <c r="Q14" s="303">
        <f t="shared" si="5"/>
        <v>0</v>
      </c>
      <c r="R14" s="307">
        <f t="shared" si="6"/>
        <v>0</v>
      </c>
      <c r="S14" s="303">
        <f t="shared" si="7"/>
        <v>0</v>
      </c>
    </row>
    <row r="15" spans="1:19" s="371" customFormat="1">
      <c r="A15" s="364">
        <f>'2.Necessidades - 1º Semestre'!A15</f>
        <v>0</v>
      </c>
      <c r="B15" s="380" t="e">
        <f>'2.Necessidades - 1º Semestre'!B15</f>
        <v>#N/A</v>
      </c>
      <c r="C15" s="377">
        <f>'2.Necessidades - 1º Semestre'!C15</f>
        <v>0</v>
      </c>
      <c r="D15" s="357">
        <f>'2.Necessidades - 1º Semestre'!D15</f>
        <v>0</v>
      </c>
      <c r="E15" s="358">
        <f>'2.Necessidades - 1º Semestre'!E15</f>
        <v>0</v>
      </c>
      <c r="F15" s="305"/>
      <c r="G15" s="199">
        <f t="shared" si="0"/>
        <v>0</v>
      </c>
      <c r="H15" s="305"/>
      <c r="I15" s="199">
        <f t="shared" si="1"/>
        <v>0</v>
      </c>
      <c r="J15" s="305"/>
      <c r="K15" s="199">
        <f t="shared" si="2"/>
        <v>0</v>
      </c>
      <c r="L15" s="305"/>
      <c r="M15" s="199">
        <f t="shared" si="3"/>
        <v>0</v>
      </c>
      <c r="N15" s="305"/>
      <c r="O15" s="199">
        <f t="shared" si="4"/>
        <v>0</v>
      </c>
      <c r="P15" s="305"/>
      <c r="Q15" s="199">
        <f t="shared" si="5"/>
        <v>0</v>
      </c>
      <c r="R15" s="308">
        <f t="shared" si="6"/>
        <v>0</v>
      </c>
      <c r="S15" s="199">
        <f t="shared" si="7"/>
        <v>0</v>
      </c>
    </row>
    <row r="16" spans="1:19" s="370" customFormat="1">
      <c r="A16" s="365">
        <f>'2.Necessidades - 1º Semestre'!A16</f>
        <v>0</v>
      </c>
      <c r="B16" s="381" t="e">
        <f>'2.Necessidades - 1º Semestre'!B16</f>
        <v>#N/A</v>
      </c>
      <c r="C16" s="376">
        <f>'2.Necessidades - 1º Semestre'!C16</f>
        <v>0</v>
      </c>
      <c r="D16" s="353">
        <f>'2.Necessidades - 1º Semestre'!D16</f>
        <v>0</v>
      </c>
      <c r="E16" s="356">
        <f>'2.Necessidades - 1º Semestre'!E16</f>
        <v>0</v>
      </c>
      <c r="F16" s="302"/>
      <c r="G16" s="303">
        <f t="shared" si="0"/>
        <v>0</v>
      </c>
      <c r="H16" s="302"/>
      <c r="I16" s="303">
        <f t="shared" si="1"/>
        <v>0</v>
      </c>
      <c r="J16" s="302"/>
      <c r="K16" s="303">
        <f t="shared" si="2"/>
        <v>0</v>
      </c>
      <c r="L16" s="302"/>
      <c r="M16" s="303">
        <f t="shared" si="3"/>
        <v>0</v>
      </c>
      <c r="N16" s="302"/>
      <c r="O16" s="303">
        <f t="shared" si="4"/>
        <v>0</v>
      </c>
      <c r="P16" s="302"/>
      <c r="Q16" s="303">
        <f t="shared" si="5"/>
        <v>0</v>
      </c>
      <c r="R16" s="307">
        <f t="shared" si="6"/>
        <v>0</v>
      </c>
      <c r="S16" s="303">
        <f t="shared" si="7"/>
        <v>0</v>
      </c>
    </row>
    <row r="17" spans="1:19" s="371" customFormat="1">
      <c r="A17" s="364">
        <f>'2.Necessidades - 1º Semestre'!A17</f>
        <v>0</v>
      </c>
      <c r="B17" s="380" t="e">
        <f>'2.Necessidades - 1º Semestre'!B17</f>
        <v>#N/A</v>
      </c>
      <c r="C17" s="377">
        <f>'2.Necessidades - 1º Semestre'!C17</f>
        <v>0</v>
      </c>
      <c r="D17" s="357">
        <f>'2.Necessidades - 1º Semestre'!D17</f>
        <v>0</v>
      </c>
      <c r="E17" s="358">
        <f>'2.Necessidades - 1º Semestre'!E17</f>
        <v>0</v>
      </c>
      <c r="F17" s="305"/>
      <c r="G17" s="199">
        <f t="shared" si="0"/>
        <v>0</v>
      </c>
      <c r="H17" s="305"/>
      <c r="I17" s="199">
        <f t="shared" si="1"/>
        <v>0</v>
      </c>
      <c r="J17" s="305"/>
      <c r="K17" s="199">
        <f t="shared" si="2"/>
        <v>0</v>
      </c>
      <c r="L17" s="305"/>
      <c r="M17" s="199">
        <f t="shared" si="3"/>
        <v>0</v>
      </c>
      <c r="N17" s="305"/>
      <c r="O17" s="199">
        <f t="shared" si="4"/>
        <v>0</v>
      </c>
      <c r="P17" s="305"/>
      <c r="Q17" s="199">
        <f t="shared" si="5"/>
        <v>0</v>
      </c>
      <c r="R17" s="308">
        <f t="shared" si="6"/>
        <v>0</v>
      </c>
      <c r="S17" s="199">
        <f t="shared" si="7"/>
        <v>0</v>
      </c>
    </row>
    <row r="18" spans="1:19" s="370" customFormat="1">
      <c r="A18" s="365">
        <f>'2.Necessidades - 1º Semestre'!A18</f>
        <v>0</v>
      </c>
      <c r="B18" s="381" t="e">
        <f>'2.Necessidades - 1º Semestre'!B18</f>
        <v>#N/A</v>
      </c>
      <c r="C18" s="376">
        <f>'2.Necessidades - 1º Semestre'!C18</f>
        <v>0</v>
      </c>
      <c r="D18" s="353">
        <f>'2.Necessidades - 1º Semestre'!D18</f>
        <v>0</v>
      </c>
      <c r="E18" s="356">
        <f>'2.Necessidades - 1º Semestre'!E18</f>
        <v>0</v>
      </c>
      <c r="F18" s="302"/>
      <c r="G18" s="303">
        <f t="shared" si="0"/>
        <v>0</v>
      </c>
      <c r="H18" s="302"/>
      <c r="I18" s="303">
        <f t="shared" si="1"/>
        <v>0</v>
      </c>
      <c r="J18" s="302"/>
      <c r="K18" s="303">
        <f t="shared" si="2"/>
        <v>0</v>
      </c>
      <c r="L18" s="302"/>
      <c r="M18" s="303">
        <f t="shared" si="3"/>
        <v>0</v>
      </c>
      <c r="N18" s="302"/>
      <c r="O18" s="303">
        <f t="shared" si="4"/>
        <v>0</v>
      </c>
      <c r="P18" s="302"/>
      <c r="Q18" s="303">
        <f t="shared" si="5"/>
        <v>0</v>
      </c>
      <c r="R18" s="307">
        <f t="shared" si="6"/>
        <v>0</v>
      </c>
      <c r="S18" s="303">
        <f t="shared" si="7"/>
        <v>0</v>
      </c>
    </row>
    <row r="19" spans="1:19" s="371" customFormat="1">
      <c r="A19" s="364">
        <f>'2.Necessidades - 1º Semestre'!A19</f>
        <v>0</v>
      </c>
      <c r="B19" s="380" t="e">
        <f>'2.Necessidades - 1º Semestre'!B19</f>
        <v>#N/A</v>
      </c>
      <c r="C19" s="377">
        <f>'2.Necessidades - 1º Semestre'!C19</f>
        <v>0</v>
      </c>
      <c r="D19" s="357">
        <f>'2.Necessidades - 1º Semestre'!D19</f>
        <v>0</v>
      </c>
      <c r="E19" s="358">
        <f>'2.Necessidades - 1º Semestre'!E19</f>
        <v>0</v>
      </c>
      <c r="F19" s="305"/>
      <c r="G19" s="199">
        <f t="shared" si="0"/>
        <v>0</v>
      </c>
      <c r="H19" s="305"/>
      <c r="I19" s="199">
        <f t="shared" si="1"/>
        <v>0</v>
      </c>
      <c r="J19" s="305"/>
      <c r="K19" s="199">
        <f t="shared" si="2"/>
        <v>0</v>
      </c>
      <c r="L19" s="305"/>
      <c r="M19" s="199">
        <f t="shared" si="3"/>
        <v>0</v>
      </c>
      <c r="N19" s="305"/>
      <c r="O19" s="199">
        <f t="shared" si="4"/>
        <v>0</v>
      </c>
      <c r="P19" s="305"/>
      <c r="Q19" s="199">
        <f t="shared" si="5"/>
        <v>0</v>
      </c>
      <c r="R19" s="308">
        <f t="shared" si="6"/>
        <v>0</v>
      </c>
      <c r="S19" s="199">
        <f t="shared" si="7"/>
        <v>0</v>
      </c>
    </row>
    <row r="20" spans="1:19" s="370" customFormat="1">
      <c r="A20" s="365">
        <f>'2.Necessidades - 1º Semestre'!A20</f>
        <v>0</v>
      </c>
      <c r="B20" s="381" t="e">
        <f>'2.Necessidades - 1º Semestre'!B20</f>
        <v>#N/A</v>
      </c>
      <c r="C20" s="376">
        <f>'2.Necessidades - 1º Semestre'!C20</f>
        <v>0</v>
      </c>
      <c r="D20" s="353">
        <f>'2.Necessidades - 1º Semestre'!D20</f>
        <v>0</v>
      </c>
      <c r="E20" s="356">
        <f>'2.Necessidades - 1º Semestre'!E20</f>
        <v>0</v>
      </c>
      <c r="F20" s="302"/>
      <c r="G20" s="303">
        <f t="shared" si="0"/>
        <v>0</v>
      </c>
      <c r="H20" s="302"/>
      <c r="I20" s="303">
        <f t="shared" si="1"/>
        <v>0</v>
      </c>
      <c r="J20" s="302"/>
      <c r="K20" s="303">
        <f t="shared" si="2"/>
        <v>0</v>
      </c>
      <c r="L20" s="302"/>
      <c r="M20" s="303">
        <f t="shared" si="3"/>
        <v>0</v>
      </c>
      <c r="N20" s="302"/>
      <c r="O20" s="303">
        <f t="shared" si="4"/>
        <v>0</v>
      </c>
      <c r="P20" s="302"/>
      <c r="Q20" s="303">
        <f t="shared" si="5"/>
        <v>0</v>
      </c>
      <c r="R20" s="307">
        <f t="shared" si="6"/>
        <v>0</v>
      </c>
      <c r="S20" s="303">
        <f t="shared" si="7"/>
        <v>0</v>
      </c>
    </row>
    <row r="21" spans="1:19" s="371" customFormat="1">
      <c r="A21" s="364">
        <f>'2.Necessidades - 1º Semestre'!A21</f>
        <v>0</v>
      </c>
      <c r="B21" s="380" t="e">
        <f>'2.Necessidades - 1º Semestre'!B21</f>
        <v>#N/A</v>
      </c>
      <c r="C21" s="377">
        <f>'2.Necessidades - 1º Semestre'!C21</f>
        <v>0</v>
      </c>
      <c r="D21" s="357">
        <f>'2.Necessidades - 1º Semestre'!D21</f>
        <v>0</v>
      </c>
      <c r="E21" s="358">
        <f>'2.Necessidades - 1º Semestre'!E21</f>
        <v>0</v>
      </c>
      <c r="F21" s="305"/>
      <c r="G21" s="199">
        <f t="shared" si="0"/>
        <v>0</v>
      </c>
      <c r="H21" s="305"/>
      <c r="I21" s="199">
        <f t="shared" si="1"/>
        <v>0</v>
      </c>
      <c r="J21" s="305"/>
      <c r="K21" s="199">
        <f t="shared" si="2"/>
        <v>0</v>
      </c>
      <c r="L21" s="305"/>
      <c r="M21" s="199">
        <f t="shared" si="3"/>
        <v>0</v>
      </c>
      <c r="N21" s="305"/>
      <c r="O21" s="199">
        <f t="shared" si="4"/>
        <v>0</v>
      </c>
      <c r="P21" s="305"/>
      <c r="Q21" s="199">
        <f t="shared" si="5"/>
        <v>0</v>
      </c>
      <c r="R21" s="308">
        <f t="shared" si="6"/>
        <v>0</v>
      </c>
      <c r="S21" s="199">
        <f t="shared" si="7"/>
        <v>0</v>
      </c>
    </row>
    <row r="22" spans="1:19" s="370" customFormat="1">
      <c r="A22" s="365">
        <f>'2.Necessidades - 1º Semestre'!A22</f>
        <v>0</v>
      </c>
      <c r="B22" s="381" t="e">
        <f>'2.Necessidades - 1º Semestre'!B22</f>
        <v>#N/A</v>
      </c>
      <c r="C22" s="376">
        <f>'2.Necessidades - 1º Semestre'!C22</f>
        <v>0</v>
      </c>
      <c r="D22" s="353">
        <f>'2.Necessidades - 1º Semestre'!D22</f>
        <v>0</v>
      </c>
      <c r="E22" s="356">
        <f>'2.Necessidades - 1º Semestre'!E22</f>
        <v>0</v>
      </c>
      <c r="F22" s="302"/>
      <c r="G22" s="303">
        <f t="shared" si="0"/>
        <v>0</v>
      </c>
      <c r="H22" s="302"/>
      <c r="I22" s="303">
        <f t="shared" si="1"/>
        <v>0</v>
      </c>
      <c r="J22" s="302"/>
      <c r="K22" s="303">
        <f t="shared" si="2"/>
        <v>0</v>
      </c>
      <c r="L22" s="302"/>
      <c r="M22" s="303">
        <f t="shared" si="3"/>
        <v>0</v>
      </c>
      <c r="N22" s="302"/>
      <c r="O22" s="303">
        <f t="shared" si="4"/>
        <v>0</v>
      </c>
      <c r="P22" s="302"/>
      <c r="Q22" s="303">
        <f t="shared" si="5"/>
        <v>0</v>
      </c>
      <c r="R22" s="307">
        <f t="shared" si="6"/>
        <v>0</v>
      </c>
      <c r="S22" s="303">
        <f t="shared" si="7"/>
        <v>0</v>
      </c>
    </row>
    <row r="23" spans="1:19" s="371" customFormat="1">
      <c r="A23" s="364">
        <f>'2.Necessidades - 1º Semestre'!A23</f>
        <v>0</v>
      </c>
      <c r="B23" s="380" t="e">
        <f>'2.Necessidades - 1º Semestre'!B23</f>
        <v>#N/A</v>
      </c>
      <c r="C23" s="377">
        <f>'2.Necessidades - 1º Semestre'!C23</f>
        <v>0</v>
      </c>
      <c r="D23" s="357">
        <f>'2.Necessidades - 1º Semestre'!D23</f>
        <v>0</v>
      </c>
      <c r="E23" s="358">
        <f>'2.Necessidades - 1º Semestre'!E23</f>
        <v>0</v>
      </c>
      <c r="F23" s="305"/>
      <c r="G23" s="199">
        <f t="shared" si="0"/>
        <v>0</v>
      </c>
      <c r="H23" s="305"/>
      <c r="I23" s="199">
        <f t="shared" si="1"/>
        <v>0</v>
      </c>
      <c r="J23" s="305"/>
      <c r="K23" s="199">
        <f t="shared" si="2"/>
        <v>0</v>
      </c>
      <c r="L23" s="305"/>
      <c r="M23" s="199">
        <f t="shared" si="3"/>
        <v>0</v>
      </c>
      <c r="N23" s="305"/>
      <c r="O23" s="199">
        <f t="shared" si="4"/>
        <v>0</v>
      </c>
      <c r="P23" s="305"/>
      <c r="Q23" s="199">
        <f t="shared" si="5"/>
        <v>0</v>
      </c>
      <c r="R23" s="308">
        <f t="shared" si="6"/>
        <v>0</v>
      </c>
      <c r="S23" s="199">
        <f t="shared" si="7"/>
        <v>0</v>
      </c>
    </row>
    <row r="24" spans="1:19" s="370" customFormat="1">
      <c r="A24" s="365">
        <f>'2.Necessidades - 1º Semestre'!A24</f>
        <v>0</v>
      </c>
      <c r="B24" s="381" t="e">
        <f>'2.Necessidades - 1º Semestre'!B24</f>
        <v>#N/A</v>
      </c>
      <c r="C24" s="376">
        <f>'2.Necessidades - 1º Semestre'!C24</f>
        <v>0</v>
      </c>
      <c r="D24" s="353">
        <f>'2.Necessidades - 1º Semestre'!D24</f>
        <v>0</v>
      </c>
      <c r="E24" s="356">
        <f>'2.Necessidades - 1º Semestre'!E24</f>
        <v>0</v>
      </c>
      <c r="F24" s="302"/>
      <c r="G24" s="303">
        <f t="shared" si="0"/>
        <v>0</v>
      </c>
      <c r="H24" s="302"/>
      <c r="I24" s="303">
        <f t="shared" si="1"/>
        <v>0</v>
      </c>
      <c r="J24" s="302"/>
      <c r="K24" s="303">
        <f t="shared" si="2"/>
        <v>0</v>
      </c>
      <c r="L24" s="302"/>
      <c r="M24" s="303">
        <f t="shared" si="3"/>
        <v>0</v>
      </c>
      <c r="N24" s="302"/>
      <c r="O24" s="303">
        <f t="shared" si="4"/>
        <v>0</v>
      </c>
      <c r="P24" s="302"/>
      <c r="Q24" s="303">
        <f t="shared" si="5"/>
        <v>0</v>
      </c>
      <c r="R24" s="307">
        <f t="shared" si="6"/>
        <v>0</v>
      </c>
      <c r="S24" s="303">
        <f t="shared" si="7"/>
        <v>0</v>
      </c>
    </row>
    <row r="25" spans="1:19" s="371" customFormat="1">
      <c r="A25" s="364">
        <f>'2.Necessidades - 1º Semestre'!A25</f>
        <v>0</v>
      </c>
      <c r="B25" s="380" t="e">
        <f>'2.Necessidades - 1º Semestre'!B25</f>
        <v>#N/A</v>
      </c>
      <c r="C25" s="377">
        <f>'2.Necessidades - 1º Semestre'!C25</f>
        <v>0</v>
      </c>
      <c r="D25" s="357">
        <f>'2.Necessidades - 1º Semestre'!D25</f>
        <v>0</v>
      </c>
      <c r="E25" s="358">
        <f>'2.Necessidades - 1º Semestre'!E25</f>
        <v>0</v>
      </c>
      <c r="F25" s="305"/>
      <c r="G25" s="199">
        <f t="shared" si="0"/>
        <v>0</v>
      </c>
      <c r="H25" s="305"/>
      <c r="I25" s="199">
        <f t="shared" si="1"/>
        <v>0</v>
      </c>
      <c r="J25" s="305"/>
      <c r="K25" s="199">
        <f t="shared" si="2"/>
        <v>0</v>
      </c>
      <c r="L25" s="305"/>
      <c r="M25" s="199">
        <f t="shared" si="3"/>
        <v>0</v>
      </c>
      <c r="N25" s="305"/>
      <c r="O25" s="199">
        <f t="shared" si="4"/>
        <v>0</v>
      </c>
      <c r="P25" s="305"/>
      <c r="Q25" s="199">
        <f t="shared" si="5"/>
        <v>0</v>
      </c>
      <c r="R25" s="308">
        <f t="shared" si="6"/>
        <v>0</v>
      </c>
      <c r="S25" s="199">
        <f t="shared" si="7"/>
        <v>0</v>
      </c>
    </row>
    <row r="26" spans="1:19" s="370" customFormat="1">
      <c r="A26" s="365">
        <f>'2.Necessidades - 1º Semestre'!A26</f>
        <v>0</v>
      </c>
      <c r="B26" s="381" t="e">
        <f>'2.Necessidades - 1º Semestre'!B26</f>
        <v>#N/A</v>
      </c>
      <c r="C26" s="376">
        <f>'2.Necessidades - 1º Semestre'!C26</f>
        <v>0</v>
      </c>
      <c r="D26" s="353">
        <f>'2.Necessidades - 1º Semestre'!D26</f>
        <v>0</v>
      </c>
      <c r="E26" s="356">
        <f>'2.Necessidades - 1º Semestre'!E26</f>
        <v>0</v>
      </c>
      <c r="F26" s="302"/>
      <c r="G26" s="303">
        <f t="shared" si="0"/>
        <v>0</v>
      </c>
      <c r="H26" s="302"/>
      <c r="I26" s="303">
        <f t="shared" si="1"/>
        <v>0</v>
      </c>
      <c r="J26" s="302"/>
      <c r="K26" s="303">
        <f t="shared" si="2"/>
        <v>0</v>
      </c>
      <c r="L26" s="302"/>
      <c r="M26" s="303">
        <f t="shared" si="3"/>
        <v>0</v>
      </c>
      <c r="N26" s="302"/>
      <c r="O26" s="303">
        <f t="shared" si="4"/>
        <v>0</v>
      </c>
      <c r="P26" s="302"/>
      <c r="Q26" s="303">
        <f t="shared" si="5"/>
        <v>0</v>
      </c>
      <c r="R26" s="307">
        <f t="shared" si="6"/>
        <v>0</v>
      </c>
      <c r="S26" s="303">
        <f t="shared" si="7"/>
        <v>0</v>
      </c>
    </row>
    <row r="27" spans="1:19" s="371" customFormat="1">
      <c r="A27" s="364">
        <f>'2.Necessidades - 1º Semestre'!A27</f>
        <v>0</v>
      </c>
      <c r="B27" s="380" t="e">
        <f>'2.Necessidades - 1º Semestre'!B27</f>
        <v>#N/A</v>
      </c>
      <c r="C27" s="377">
        <f>'2.Necessidades - 1º Semestre'!C27</f>
        <v>0</v>
      </c>
      <c r="D27" s="357">
        <f>'2.Necessidades - 1º Semestre'!D27</f>
        <v>0</v>
      </c>
      <c r="E27" s="358">
        <f>'2.Necessidades - 1º Semestre'!E27</f>
        <v>0</v>
      </c>
      <c r="F27" s="305"/>
      <c r="G27" s="199">
        <f t="shared" si="0"/>
        <v>0</v>
      </c>
      <c r="H27" s="305"/>
      <c r="I27" s="199">
        <f t="shared" si="1"/>
        <v>0</v>
      </c>
      <c r="J27" s="305"/>
      <c r="K27" s="199">
        <f t="shared" si="2"/>
        <v>0</v>
      </c>
      <c r="L27" s="305"/>
      <c r="M27" s="199">
        <f t="shared" si="3"/>
        <v>0</v>
      </c>
      <c r="N27" s="305"/>
      <c r="O27" s="199">
        <f t="shared" si="4"/>
        <v>0</v>
      </c>
      <c r="P27" s="305"/>
      <c r="Q27" s="199">
        <f t="shared" si="5"/>
        <v>0</v>
      </c>
      <c r="R27" s="308">
        <f t="shared" si="6"/>
        <v>0</v>
      </c>
      <c r="S27" s="199">
        <f t="shared" si="7"/>
        <v>0</v>
      </c>
    </row>
    <row r="28" spans="1:19" s="370" customFormat="1">
      <c r="A28" s="365">
        <f>'2.Necessidades - 1º Semestre'!A28</f>
        <v>0</v>
      </c>
      <c r="B28" s="381" t="e">
        <f>'2.Necessidades - 1º Semestre'!B28</f>
        <v>#N/A</v>
      </c>
      <c r="C28" s="376">
        <f>'2.Necessidades - 1º Semestre'!C28</f>
        <v>0</v>
      </c>
      <c r="D28" s="353">
        <f>'2.Necessidades - 1º Semestre'!D28</f>
        <v>0</v>
      </c>
      <c r="E28" s="356">
        <f>'2.Necessidades - 1º Semestre'!E28</f>
        <v>0</v>
      </c>
      <c r="F28" s="302"/>
      <c r="G28" s="303">
        <f t="shared" si="0"/>
        <v>0</v>
      </c>
      <c r="H28" s="302"/>
      <c r="I28" s="303">
        <f t="shared" si="1"/>
        <v>0</v>
      </c>
      <c r="J28" s="302"/>
      <c r="K28" s="303">
        <f t="shared" si="2"/>
        <v>0</v>
      </c>
      <c r="L28" s="302"/>
      <c r="M28" s="303">
        <f t="shared" si="3"/>
        <v>0</v>
      </c>
      <c r="N28" s="302"/>
      <c r="O28" s="303">
        <f t="shared" si="4"/>
        <v>0</v>
      </c>
      <c r="P28" s="302"/>
      <c r="Q28" s="303">
        <f t="shared" si="5"/>
        <v>0</v>
      </c>
      <c r="R28" s="307">
        <f t="shared" si="6"/>
        <v>0</v>
      </c>
      <c r="S28" s="303">
        <f t="shared" si="7"/>
        <v>0</v>
      </c>
    </row>
    <row r="29" spans="1:19" s="371" customFormat="1">
      <c r="A29" s="364">
        <f>'2.Necessidades - 1º Semestre'!A29</f>
        <v>0</v>
      </c>
      <c r="B29" s="380" t="e">
        <f>'2.Necessidades - 1º Semestre'!B29</f>
        <v>#N/A</v>
      </c>
      <c r="C29" s="377">
        <f>'2.Necessidades - 1º Semestre'!C29</f>
        <v>0</v>
      </c>
      <c r="D29" s="357">
        <f>'2.Necessidades - 1º Semestre'!D29</f>
        <v>0</v>
      </c>
      <c r="E29" s="358">
        <f>'2.Necessidades - 1º Semestre'!E29</f>
        <v>0</v>
      </c>
      <c r="F29" s="305"/>
      <c r="G29" s="199">
        <f t="shared" si="0"/>
        <v>0</v>
      </c>
      <c r="H29" s="305"/>
      <c r="I29" s="199">
        <f t="shared" si="1"/>
        <v>0</v>
      </c>
      <c r="J29" s="305"/>
      <c r="K29" s="199">
        <f t="shared" si="2"/>
        <v>0</v>
      </c>
      <c r="L29" s="305"/>
      <c r="M29" s="199">
        <f t="shared" si="3"/>
        <v>0</v>
      </c>
      <c r="N29" s="305"/>
      <c r="O29" s="199">
        <f t="shared" si="4"/>
        <v>0</v>
      </c>
      <c r="P29" s="305"/>
      <c r="Q29" s="199">
        <f t="shared" si="5"/>
        <v>0</v>
      </c>
      <c r="R29" s="308">
        <f t="shared" si="6"/>
        <v>0</v>
      </c>
      <c r="S29" s="199">
        <f t="shared" si="7"/>
        <v>0</v>
      </c>
    </row>
    <row r="30" spans="1:19" s="370" customFormat="1">
      <c r="A30" s="365">
        <f>'2.Necessidades - 1º Semestre'!A30</f>
        <v>0</v>
      </c>
      <c r="B30" s="381" t="e">
        <f>'2.Necessidades - 1º Semestre'!B30</f>
        <v>#N/A</v>
      </c>
      <c r="C30" s="376">
        <f>'2.Necessidades - 1º Semestre'!C30</f>
        <v>0</v>
      </c>
      <c r="D30" s="353">
        <f>'2.Necessidades - 1º Semestre'!D30</f>
        <v>0</v>
      </c>
      <c r="E30" s="356">
        <f>'2.Necessidades - 1º Semestre'!E30</f>
        <v>0</v>
      </c>
      <c r="F30" s="302"/>
      <c r="G30" s="303">
        <f t="shared" si="0"/>
        <v>0</v>
      </c>
      <c r="H30" s="302"/>
      <c r="I30" s="303">
        <f t="shared" si="1"/>
        <v>0</v>
      </c>
      <c r="J30" s="302"/>
      <c r="K30" s="303">
        <f t="shared" si="2"/>
        <v>0</v>
      </c>
      <c r="L30" s="302"/>
      <c r="M30" s="303">
        <f t="shared" si="3"/>
        <v>0</v>
      </c>
      <c r="N30" s="302"/>
      <c r="O30" s="303">
        <f t="shared" si="4"/>
        <v>0</v>
      </c>
      <c r="P30" s="302"/>
      <c r="Q30" s="303">
        <f t="shared" si="5"/>
        <v>0</v>
      </c>
      <c r="R30" s="307">
        <f t="shared" si="6"/>
        <v>0</v>
      </c>
      <c r="S30" s="303">
        <f t="shared" si="7"/>
        <v>0</v>
      </c>
    </row>
    <row r="31" spans="1:19" s="371" customFormat="1">
      <c r="A31" s="364">
        <f>'2.Necessidades - 1º Semestre'!A31</f>
        <v>0</v>
      </c>
      <c r="B31" s="380" t="e">
        <f>'2.Necessidades - 1º Semestre'!B31</f>
        <v>#N/A</v>
      </c>
      <c r="C31" s="377">
        <f>'2.Necessidades - 1º Semestre'!C31</f>
        <v>0</v>
      </c>
      <c r="D31" s="357">
        <f>'2.Necessidades - 1º Semestre'!D31</f>
        <v>0</v>
      </c>
      <c r="E31" s="358">
        <f>'2.Necessidades - 1º Semestre'!E31</f>
        <v>0</v>
      </c>
      <c r="F31" s="305"/>
      <c r="G31" s="199">
        <f t="shared" si="0"/>
        <v>0</v>
      </c>
      <c r="H31" s="305"/>
      <c r="I31" s="199">
        <f t="shared" si="1"/>
        <v>0</v>
      </c>
      <c r="J31" s="305"/>
      <c r="K31" s="199">
        <f t="shared" si="2"/>
        <v>0</v>
      </c>
      <c r="L31" s="305"/>
      <c r="M31" s="199">
        <f t="shared" si="3"/>
        <v>0</v>
      </c>
      <c r="N31" s="305"/>
      <c r="O31" s="199">
        <f t="shared" si="4"/>
        <v>0</v>
      </c>
      <c r="P31" s="305"/>
      <c r="Q31" s="199">
        <f t="shared" si="5"/>
        <v>0</v>
      </c>
      <c r="R31" s="308">
        <f t="shared" si="6"/>
        <v>0</v>
      </c>
      <c r="S31" s="199">
        <f t="shared" si="7"/>
        <v>0</v>
      </c>
    </row>
    <row r="32" spans="1:19" s="370" customFormat="1">
      <c r="A32" s="365">
        <f>'2.Necessidades - 1º Semestre'!A32</f>
        <v>0</v>
      </c>
      <c r="B32" s="381" t="e">
        <f>'2.Necessidades - 1º Semestre'!B32</f>
        <v>#N/A</v>
      </c>
      <c r="C32" s="376">
        <f>'2.Necessidades - 1º Semestre'!C32</f>
        <v>0</v>
      </c>
      <c r="D32" s="353">
        <f>'2.Necessidades - 1º Semestre'!D32</f>
        <v>0</v>
      </c>
      <c r="E32" s="356">
        <f>'2.Necessidades - 1º Semestre'!E32</f>
        <v>0</v>
      </c>
      <c r="F32" s="302"/>
      <c r="G32" s="303">
        <f t="shared" si="0"/>
        <v>0</v>
      </c>
      <c r="H32" s="302"/>
      <c r="I32" s="303">
        <f t="shared" si="1"/>
        <v>0</v>
      </c>
      <c r="J32" s="302"/>
      <c r="K32" s="303">
        <f t="shared" si="2"/>
        <v>0</v>
      </c>
      <c r="L32" s="302"/>
      <c r="M32" s="303">
        <f t="shared" si="3"/>
        <v>0</v>
      </c>
      <c r="N32" s="302"/>
      <c r="O32" s="303">
        <f t="shared" si="4"/>
        <v>0</v>
      </c>
      <c r="P32" s="302"/>
      <c r="Q32" s="303">
        <f t="shared" si="5"/>
        <v>0</v>
      </c>
      <c r="R32" s="307">
        <f t="shared" si="6"/>
        <v>0</v>
      </c>
      <c r="S32" s="303">
        <f t="shared" si="7"/>
        <v>0</v>
      </c>
    </row>
    <row r="33" spans="1:19" s="371" customFormat="1">
      <c r="A33" s="364">
        <f>'2.Necessidades - 1º Semestre'!A33</f>
        <v>0</v>
      </c>
      <c r="B33" s="380" t="e">
        <f>'2.Necessidades - 1º Semestre'!B33</f>
        <v>#N/A</v>
      </c>
      <c r="C33" s="377">
        <f>'2.Necessidades - 1º Semestre'!C33</f>
        <v>0</v>
      </c>
      <c r="D33" s="357">
        <f>'2.Necessidades - 1º Semestre'!D33</f>
        <v>0</v>
      </c>
      <c r="E33" s="358">
        <f>'2.Necessidades - 1º Semestre'!E33</f>
        <v>0</v>
      </c>
      <c r="F33" s="305"/>
      <c r="G33" s="199">
        <f t="shared" si="0"/>
        <v>0</v>
      </c>
      <c r="H33" s="305"/>
      <c r="I33" s="199">
        <f t="shared" si="1"/>
        <v>0</v>
      </c>
      <c r="J33" s="305"/>
      <c r="K33" s="199">
        <f t="shared" si="2"/>
        <v>0</v>
      </c>
      <c r="L33" s="305"/>
      <c r="M33" s="199">
        <f t="shared" si="3"/>
        <v>0</v>
      </c>
      <c r="N33" s="305"/>
      <c r="O33" s="199">
        <f t="shared" si="4"/>
        <v>0</v>
      </c>
      <c r="P33" s="305"/>
      <c r="Q33" s="199">
        <f t="shared" si="5"/>
        <v>0</v>
      </c>
      <c r="R33" s="308">
        <f t="shared" si="6"/>
        <v>0</v>
      </c>
      <c r="S33" s="199">
        <f t="shared" si="7"/>
        <v>0</v>
      </c>
    </row>
    <row r="34" spans="1:19" s="370" customFormat="1">
      <c r="A34" s="365">
        <f>'2.Necessidades - 1º Semestre'!A34</f>
        <v>0</v>
      </c>
      <c r="B34" s="381" t="e">
        <f>'2.Necessidades - 1º Semestre'!B34</f>
        <v>#N/A</v>
      </c>
      <c r="C34" s="376">
        <f>'2.Necessidades - 1º Semestre'!C34</f>
        <v>0</v>
      </c>
      <c r="D34" s="353">
        <f>'2.Necessidades - 1º Semestre'!D34</f>
        <v>0</v>
      </c>
      <c r="E34" s="356">
        <f>'2.Necessidades - 1º Semestre'!E34</f>
        <v>0</v>
      </c>
      <c r="F34" s="302"/>
      <c r="G34" s="303">
        <f t="shared" si="0"/>
        <v>0</v>
      </c>
      <c r="H34" s="302"/>
      <c r="I34" s="303">
        <f t="shared" si="1"/>
        <v>0</v>
      </c>
      <c r="J34" s="302"/>
      <c r="K34" s="303">
        <f t="shared" si="2"/>
        <v>0</v>
      </c>
      <c r="L34" s="302"/>
      <c r="M34" s="303">
        <f t="shared" si="3"/>
        <v>0</v>
      </c>
      <c r="N34" s="302"/>
      <c r="O34" s="303">
        <f t="shared" si="4"/>
        <v>0</v>
      </c>
      <c r="P34" s="302"/>
      <c r="Q34" s="303">
        <f t="shared" si="5"/>
        <v>0</v>
      </c>
      <c r="R34" s="307">
        <f t="shared" si="6"/>
        <v>0</v>
      </c>
      <c r="S34" s="303">
        <f t="shared" si="7"/>
        <v>0</v>
      </c>
    </row>
    <row r="35" spans="1:19" s="371" customFormat="1">
      <c r="A35" s="364">
        <f>'2.Necessidades - 1º Semestre'!A35</f>
        <v>0</v>
      </c>
      <c r="B35" s="380" t="e">
        <f>'2.Necessidades - 1º Semestre'!B35</f>
        <v>#N/A</v>
      </c>
      <c r="C35" s="377">
        <f>'2.Necessidades - 1º Semestre'!C35</f>
        <v>0</v>
      </c>
      <c r="D35" s="357">
        <f>'2.Necessidades - 1º Semestre'!D35</f>
        <v>0</v>
      </c>
      <c r="E35" s="358">
        <f>'2.Necessidades - 1º Semestre'!E35</f>
        <v>0</v>
      </c>
      <c r="F35" s="305"/>
      <c r="G35" s="199">
        <f t="shared" si="0"/>
        <v>0</v>
      </c>
      <c r="H35" s="305"/>
      <c r="I35" s="199">
        <f t="shared" si="1"/>
        <v>0</v>
      </c>
      <c r="J35" s="305"/>
      <c r="K35" s="199">
        <f t="shared" si="2"/>
        <v>0</v>
      </c>
      <c r="L35" s="305"/>
      <c r="M35" s="199">
        <f t="shared" si="3"/>
        <v>0</v>
      </c>
      <c r="N35" s="305"/>
      <c r="O35" s="199">
        <f t="shared" si="4"/>
        <v>0</v>
      </c>
      <c r="P35" s="305"/>
      <c r="Q35" s="199">
        <f t="shared" si="5"/>
        <v>0</v>
      </c>
      <c r="R35" s="308">
        <f t="shared" si="6"/>
        <v>0</v>
      </c>
      <c r="S35" s="199">
        <f t="shared" si="7"/>
        <v>0</v>
      </c>
    </row>
    <row r="36" spans="1:19" s="370" customFormat="1">
      <c r="A36" s="365">
        <f>'2.Necessidades - 1º Semestre'!A36</f>
        <v>0</v>
      </c>
      <c r="B36" s="381" t="e">
        <f>'2.Necessidades - 1º Semestre'!B36</f>
        <v>#N/A</v>
      </c>
      <c r="C36" s="376">
        <f>'2.Necessidades - 1º Semestre'!C36</f>
        <v>0</v>
      </c>
      <c r="D36" s="353">
        <f>'2.Necessidades - 1º Semestre'!D36</f>
        <v>0</v>
      </c>
      <c r="E36" s="356">
        <f>'2.Necessidades - 1º Semestre'!E36</f>
        <v>0</v>
      </c>
      <c r="F36" s="302"/>
      <c r="G36" s="303">
        <f t="shared" si="0"/>
        <v>0</v>
      </c>
      <c r="H36" s="302"/>
      <c r="I36" s="303">
        <f t="shared" si="1"/>
        <v>0</v>
      </c>
      <c r="J36" s="302"/>
      <c r="K36" s="303">
        <f t="shared" si="2"/>
        <v>0</v>
      </c>
      <c r="L36" s="302"/>
      <c r="M36" s="303">
        <f t="shared" si="3"/>
        <v>0</v>
      </c>
      <c r="N36" s="302"/>
      <c r="O36" s="303">
        <f t="shared" si="4"/>
        <v>0</v>
      </c>
      <c r="P36" s="302"/>
      <c r="Q36" s="303">
        <f t="shared" si="5"/>
        <v>0</v>
      </c>
      <c r="R36" s="307">
        <f t="shared" si="6"/>
        <v>0</v>
      </c>
      <c r="S36" s="303">
        <f t="shared" si="7"/>
        <v>0</v>
      </c>
    </row>
    <row r="37" spans="1:19" s="371" customFormat="1">
      <c r="A37" s="364">
        <f>'2.Necessidades - 1º Semestre'!A37</f>
        <v>0</v>
      </c>
      <c r="B37" s="380" t="e">
        <f>'2.Necessidades - 1º Semestre'!B37</f>
        <v>#N/A</v>
      </c>
      <c r="C37" s="377">
        <f>'2.Necessidades - 1º Semestre'!C37</f>
        <v>0</v>
      </c>
      <c r="D37" s="357">
        <f>'2.Necessidades - 1º Semestre'!D37</f>
        <v>0</v>
      </c>
      <c r="E37" s="358">
        <f>'2.Necessidades - 1º Semestre'!E37</f>
        <v>0</v>
      </c>
      <c r="F37" s="305"/>
      <c r="G37" s="199">
        <f t="shared" si="0"/>
        <v>0</v>
      </c>
      <c r="H37" s="305"/>
      <c r="I37" s="199">
        <f t="shared" si="1"/>
        <v>0</v>
      </c>
      <c r="J37" s="305"/>
      <c r="K37" s="199">
        <f t="shared" si="2"/>
        <v>0</v>
      </c>
      <c r="L37" s="305"/>
      <c r="M37" s="199">
        <f t="shared" si="3"/>
        <v>0</v>
      </c>
      <c r="N37" s="305"/>
      <c r="O37" s="199">
        <f t="shared" si="4"/>
        <v>0</v>
      </c>
      <c r="P37" s="305"/>
      <c r="Q37" s="199">
        <f t="shared" si="5"/>
        <v>0</v>
      </c>
      <c r="R37" s="308">
        <f t="shared" si="6"/>
        <v>0</v>
      </c>
      <c r="S37" s="199">
        <f t="shared" si="7"/>
        <v>0</v>
      </c>
    </row>
    <row r="38" spans="1:19" s="370" customFormat="1">
      <c r="A38" s="365">
        <f>'2.Necessidades - 1º Semestre'!A38</f>
        <v>0</v>
      </c>
      <c r="B38" s="381" t="e">
        <f>'2.Necessidades - 1º Semestre'!B38</f>
        <v>#N/A</v>
      </c>
      <c r="C38" s="376">
        <f>'2.Necessidades - 1º Semestre'!C38</f>
        <v>0</v>
      </c>
      <c r="D38" s="353">
        <f>'2.Necessidades - 1º Semestre'!D38</f>
        <v>0</v>
      </c>
      <c r="E38" s="356">
        <f>'2.Necessidades - 1º Semestre'!E38</f>
        <v>0</v>
      </c>
      <c r="F38" s="302"/>
      <c r="G38" s="303">
        <f t="shared" si="0"/>
        <v>0</v>
      </c>
      <c r="H38" s="302"/>
      <c r="I38" s="303">
        <f t="shared" si="1"/>
        <v>0</v>
      </c>
      <c r="J38" s="302"/>
      <c r="K38" s="303">
        <f t="shared" si="2"/>
        <v>0</v>
      </c>
      <c r="L38" s="302"/>
      <c r="M38" s="303">
        <f t="shared" si="3"/>
        <v>0</v>
      </c>
      <c r="N38" s="302"/>
      <c r="O38" s="303">
        <f t="shared" si="4"/>
        <v>0</v>
      </c>
      <c r="P38" s="302"/>
      <c r="Q38" s="303">
        <f t="shared" si="5"/>
        <v>0</v>
      </c>
      <c r="R38" s="307">
        <f t="shared" si="6"/>
        <v>0</v>
      </c>
      <c r="S38" s="303">
        <f t="shared" si="7"/>
        <v>0</v>
      </c>
    </row>
    <row r="39" spans="1:19" s="371" customFormat="1">
      <c r="A39" s="364">
        <f>'2.Necessidades - 1º Semestre'!A39</f>
        <v>0</v>
      </c>
      <c r="B39" s="380" t="e">
        <f>'2.Necessidades - 1º Semestre'!B39</f>
        <v>#N/A</v>
      </c>
      <c r="C39" s="377">
        <f>'2.Necessidades - 1º Semestre'!C39</f>
        <v>0</v>
      </c>
      <c r="D39" s="357">
        <f>'2.Necessidades - 1º Semestre'!D39</f>
        <v>0</v>
      </c>
      <c r="E39" s="358">
        <f>'2.Necessidades - 1º Semestre'!E39</f>
        <v>0</v>
      </c>
      <c r="F39" s="305"/>
      <c r="G39" s="199">
        <f t="shared" si="0"/>
        <v>0</v>
      </c>
      <c r="H39" s="305"/>
      <c r="I39" s="199">
        <f t="shared" si="1"/>
        <v>0</v>
      </c>
      <c r="J39" s="305"/>
      <c r="K39" s="199">
        <f t="shared" si="2"/>
        <v>0</v>
      </c>
      <c r="L39" s="305"/>
      <c r="M39" s="199">
        <f t="shared" si="3"/>
        <v>0</v>
      </c>
      <c r="N39" s="305"/>
      <c r="O39" s="199">
        <f t="shared" si="4"/>
        <v>0</v>
      </c>
      <c r="P39" s="305"/>
      <c r="Q39" s="199">
        <f t="shared" si="5"/>
        <v>0</v>
      </c>
      <c r="R39" s="308">
        <f t="shared" si="6"/>
        <v>0</v>
      </c>
      <c r="S39" s="199">
        <f t="shared" si="7"/>
        <v>0</v>
      </c>
    </row>
    <row r="40" spans="1:19" s="370" customFormat="1">
      <c r="A40" s="365">
        <f>'2.Necessidades - 1º Semestre'!A40</f>
        <v>0</v>
      </c>
      <c r="B40" s="381" t="e">
        <f>'2.Necessidades - 1º Semestre'!B40</f>
        <v>#N/A</v>
      </c>
      <c r="C40" s="376">
        <f>'2.Necessidades - 1º Semestre'!C40</f>
        <v>0</v>
      </c>
      <c r="D40" s="353">
        <f>'2.Necessidades - 1º Semestre'!D40</f>
        <v>0</v>
      </c>
      <c r="E40" s="356">
        <f>'2.Necessidades - 1º Semestre'!E40</f>
        <v>0</v>
      </c>
      <c r="F40" s="302"/>
      <c r="G40" s="303">
        <f t="shared" si="0"/>
        <v>0</v>
      </c>
      <c r="H40" s="302"/>
      <c r="I40" s="303">
        <f t="shared" si="1"/>
        <v>0</v>
      </c>
      <c r="J40" s="302"/>
      <c r="K40" s="303">
        <f t="shared" si="2"/>
        <v>0</v>
      </c>
      <c r="L40" s="302"/>
      <c r="M40" s="303">
        <f t="shared" si="3"/>
        <v>0</v>
      </c>
      <c r="N40" s="302"/>
      <c r="O40" s="303">
        <f t="shared" si="4"/>
        <v>0</v>
      </c>
      <c r="P40" s="302"/>
      <c r="Q40" s="303">
        <f t="shared" si="5"/>
        <v>0</v>
      </c>
      <c r="R40" s="307">
        <f t="shared" si="6"/>
        <v>0</v>
      </c>
      <c r="S40" s="303">
        <f t="shared" si="7"/>
        <v>0</v>
      </c>
    </row>
    <row r="41" spans="1:19" s="371" customFormat="1">
      <c r="A41" s="364">
        <f>'2.Necessidades - 1º Semestre'!A41</f>
        <v>0</v>
      </c>
      <c r="B41" s="380" t="e">
        <f>'2.Necessidades - 1º Semestre'!B41</f>
        <v>#N/A</v>
      </c>
      <c r="C41" s="377">
        <f>'2.Necessidades - 1º Semestre'!C41</f>
        <v>0</v>
      </c>
      <c r="D41" s="357">
        <f>'2.Necessidades - 1º Semestre'!D41</f>
        <v>0</v>
      </c>
      <c r="E41" s="358">
        <f>'2.Necessidades - 1º Semestre'!E41</f>
        <v>0</v>
      </c>
      <c r="F41" s="305"/>
      <c r="G41" s="199">
        <f t="shared" si="0"/>
        <v>0</v>
      </c>
      <c r="H41" s="305"/>
      <c r="I41" s="199">
        <f t="shared" si="1"/>
        <v>0</v>
      </c>
      <c r="J41" s="305"/>
      <c r="K41" s="199">
        <f t="shared" si="2"/>
        <v>0</v>
      </c>
      <c r="L41" s="305"/>
      <c r="M41" s="199">
        <f t="shared" si="3"/>
        <v>0</v>
      </c>
      <c r="N41" s="305"/>
      <c r="O41" s="199">
        <f t="shared" si="4"/>
        <v>0</v>
      </c>
      <c r="P41" s="305"/>
      <c r="Q41" s="199">
        <f t="shared" si="5"/>
        <v>0</v>
      </c>
      <c r="R41" s="308">
        <f t="shared" si="6"/>
        <v>0</v>
      </c>
      <c r="S41" s="199">
        <f t="shared" si="7"/>
        <v>0</v>
      </c>
    </row>
    <row r="42" spans="1:19" s="370" customFormat="1">
      <c r="A42" s="365">
        <f>'2.Necessidades - 1º Semestre'!A42</f>
        <v>0</v>
      </c>
      <c r="B42" s="381" t="e">
        <f>'2.Necessidades - 1º Semestre'!B42</f>
        <v>#N/A</v>
      </c>
      <c r="C42" s="376">
        <f>'2.Necessidades - 1º Semestre'!C42</f>
        <v>0</v>
      </c>
      <c r="D42" s="353">
        <f>'2.Necessidades - 1º Semestre'!D42</f>
        <v>0</v>
      </c>
      <c r="E42" s="356">
        <f>'2.Necessidades - 1º Semestre'!E42</f>
        <v>0</v>
      </c>
      <c r="F42" s="302"/>
      <c r="G42" s="303">
        <f t="shared" si="0"/>
        <v>0</v>
      </c>
      <c r="H42" s="302"/>
      <c r="I42" s="303">
        <f t="shared" si="1"/>
        <v>0</v>
      </c>
      <c r="J42" s="302"/>
      <c r="K42" s="303">
        <f t="shared" si="2"/>
        <v>0</v>
      </c>
      <c r="L42" s="302"/>
      <c r="M42" s="303">
        <f t="shared" si="3"/>
        <v>0</v>
      </c>
      <c r="N42" s="302"/>
      <c r="O42" s="303">
        <f t="shared" si="4"/>
        <v>0</v>
      </c>
      <c r="P42" s="302"/>
      <c r="Q42" s="303">
        <f t="shared" si="5"/>
        <v>0</v>
      </c>
      <c r="R42" s="307">
        <f t="shared" si="6"/>
        <v>0</v>
      </c>
      <c r="S42" s="303">
        <f t="shared" si="7"/>
        <v>0</v>
      </c>
    </row>
    <row r="43" spans="1:19" s="371" customFormat="1">
      <c r="A43" s="364">
        <f>'2.Necessidades - 1º Semestre'!A43</f>
        <v>0</v>
      </c>
      <c r="B43" s="380" t="e">
        <f>'2.Necessidades - 1º Semestre'!B43</f>
        <v>#N/A</v>
      </c>
      <c r="C43" s="377">
        <f>'2.Necessidades - 1º Semestre'!C43</f>
        <v>0</v>
      </c>
      <c r="D43" s="357">
        <f>'2.Necessidades - 1º Semestre'!D43</f>
        <v>0</v>
      </c>
      <c r="E43" s="358">
        <f>'2.Necessidades - 1º Semestre'!E43</f>
        <v>0</v>
      </c>
      <c r="F43" s="305"/>
      <c r="G43" s="199">
        <f t="shared" si="0"/>
        <v>0</v>
      </c>
      <c r="H43" s="305"/>
      <c r="I43" s="199">
        <f t="shared" si="1"/>
        <v>0</v>
      </c>
      <c r="J43" s="305"/>
      <c r="K43" s="199">
        <f t="shared" si="2"/>
        <v>0</v>
      </c>
      <c r="L43" s="305"/>
      <c r="M43" s="199">
        <f t="shared" si="3"/>
        <v>0</v>
      </c>
      <c r="N43" s="305"/>
      <c r="O43" s="199">
        <f t="shared" si="4"/>
        <v>0</v>
      </c>
      <c r="P43" s="305"/>
      <c r="Q43" s="199">
        <f t="shared" si="5"/>
        <v>0</v>
      </c>
      <c r="R43" s="308">
        <f t="shared" si="6"/>
        <v>0</v>
      </c>
      <c r="S43" s="199">
        <f t="shared" si="7"/>
        <v>0</v>
      </c>
    </row>
    <row r="44" spans="1:19" s="370" customFormat="1">
      <c r="A44" s="365">
        <f>'2.Necessidades - 1º Semestre'!A44</f>
        <v>0</v>
      </c>
      <c r="B44" s="381" t="e">
        <f>'2.Necessidades - 1º Semestre'!B44</f>
        <v>#N/A</v>
      </c>
      <c r="C44" s="376">
        <f>'2.Necessidades - 1º Semestre'!C44</f>
        <v>0</v>
      </c>
      <c r="D44" s="353">
        <f>'2.Necessidades - 1º Semestre'!D44</f>
        <v>0</v>
      </c>
      <c r="E44" s="356">
        <f>'2.Necessidades - 1º Semestre'!E44</f>
        <v>0</v>
      </c>
      <c r="F44" s="302"/>
      <c r="G44" s="303">
        <f t="shared" si="0"/>
        <v>0</v>
      </c>
      <c r="H44" s="302"/>
      <c r="I44" s="303">
        <f t="shared" si="1"/>
        <v>0</v>
      </c>
      <c r="J44" s="302"/>
      <c r="K44" s="303">
        <f t="shared" si="2"/>
        <v>0</v>
      </c>
      <c r="L44" s="302"/>
      <c r="M44" s="303">
        <f t="shared" si="3"/>
        <v>0</v>
      </c>
      <c r="N44" s="302"/>
      <c r="O44" s="303">
        <f t="shared" si="4"/>
        <v>0</v>
      </c>
      <c r="P44" s="302"/>
      <c r="Q44" s="303">
        <f t="shared" si="5"/>
        <v>0</v>
      </c>
      <c r="R44" s="307">
        <f t="shared" ref="R44:R72" si="8">F44+H44+J44+L44+N44+P44</f>
        <v>0</v>
      </c>
      <c r="S44" s="303">
        <f t="shared" ref="S44:S72" si="9">G44+I44+K44+M44+O44+Q44</f>
        <v>0</v>
      </c>
    </row>
    <row r="45" spans="1:19" s="371" customFormat="1">
      <c r="A45" s="364">
        <f>'2.Necessidades - 1º Semestre'!A45</f>
        <v>0</v>
      </c>
      <c r="B45" s="380" t="e">
        <f>'2.Necessidades - 1º Semestre'!B45</f>
        <v>#N/A</v>
      </c>
      <c r="C45" s="377">
        <f>'2.Necessidades - 1º Semestre'!C45</f>
        <v>0</v>
      </c>
      <c r="D45" s="357">
        <f>'2.Necessidades - 1º Semestre'!D45</f>
        <v>0</v>
      </c>
      <c r="E45" s="358">
        <f>'2.Necessidades - 1º Semestre'!E45</f>
        <v>0</v>
      </c>
      <c r="F45" s="305"/>
      <c r="G45" s="199">
        <f t="shared" si="0"/>
        <v>0</v>
      </c>
      <c r="H45" s="305"/>
      <c r="I45" s="199">
        <f t="shared" si="1"/>
        <v>0</v>
      </c>
      <c r="J45" s="305"/>
      <c r="K45" s="199">
        <f t="shared" si="2"/>
        <v>0</v>
      </c>
      <c r="L45" s="305"/>
      <c r="M45" s="199">
        <f t="shared" si="3"/>
        <v>0</v>
      </c>
      <c r="N45" s="305"/>
      <c r="O45" s="199">
        <f t="shared" si="4"/>
        <v>0</v>
      </c>
      <c r="P45" s="305"/>
      <c r="Q45" s="199">
        <f t="shared" si="5"/>
        <v>0</v>
      </c>
      <c r="R45" s="308">
        <f t="shared" si="8"/>
        <v>0</v>
      </c>
      <c r="S45" s="199">
        <f t="shared" si="9"/>
        <v>0</v>
      </c>
    </row>
    <row r="46" spans="1:19" s="370" customFormat="1">
      <c r="A46" s="365">
        <f>'2.Necessidades - 1º Semestre'!A46</f>
        <v>0</v>
      </c>
      <c r="B46" s="381" t="e">
        <f>'2.Necessidades - 1º Semestre'!B46</f>
        <v>#N/A</v>
      </c>
      <c r="C46" s="376">
        <f>'2.Necessidades - 1º Semestre'!C46</f>
        <v>0</v>
      </c>
      <c r="D46" s="353">
        <f>'2.Necessidades - 1º Semestre'!D46</f>
        <v>0</v>
      </c>
      <c r="E46" s="356">
        <f>'2.Necessidades - 1º Semestre'!E46</f>
        <v>0</v>
      </c>
      <c r="F46" s="302"/>
      <c r="G46" s="303">
        <f t="shared" si="0"/>
        <v>0</v>
      </c>
      <c r="H46" s="302"/>
      <c r="I46" s="303">
        <f t="shared" si="1"/>
        <v>0</v>
      </c>
      <c r="J46" s="302"/>
      <c r="K46" s="303">
        <f t="shared" si="2"/>
        <v>0</v>
      </c>
      <c r="L46" s="302"/>
      <c r="M46" s="303">
        <f t="shared" si="3"/>
        <v>0</v>
      </c>
      <c r="N46" s="302"/>
      <c r="O46" s="303">
        <f t="shared" si="4"/>
        <v>0</v>
      </c>
      <c r="P46" s="302"/>
      <c r="Q46" s="303">
        <f t="shared" si="5"/>
        <v>0</v>
      </c>
      <c r="R46" s="307">
        <f t="shared" si="8"/>
        <v>0</v>
      </c>
      <c r="S46" s="303">
        <f t="shared" si="9"/>
        <v>0</v>
      </c>
    </row>
    <row r="47" spans="1:19" s="371" customFormat="1">
      <c r="A47" s="364">
        <f>'2.Necessidades - 1º Semestre'!A47</f>
        <v>0</v>
      </c>
      <c r="B47" s="380" t="e">
        <f>'2.Necessidades - 1º Semestre'!B47</f>
        <v>#N/A</v>
      </c>
      <c r="C47" s="377">
        <f>'2.Necessidades - 1º Semestre'!C47</f>
        <v>0</v>
      </c>
      <c r="D47" s="357">
        <f>'2.Necessidades - 1º Semestre'!D47</f>
        <v>0</v>
      </c>
      <c r="E47" s="358">
        <f>'2.Necessidades - 1º Semestre'!E47</f>
        <v>0</v>
      </c>
      <c r="F47" s="340"/>
      <c r="G47" s="199">
        <f t="shared" si="0"/>
        <v>0</v>
      </c>
      <c r="H47" s="340"/>
      <c r="I47" s="199">
        <f t="shared" si="1"/>
        <v>0</v>
      </c>
      <c r="J47" s="340"/>
      <c r="K47" s="199">
        <f t="shared" si="2"/>
        <v>0</v>
      </c>
      <c r="L47" s="340"/>
      <c r="M47" s="199">
        <f t="shared" si="3"/>
        <v>0</v>
      </c>
      <c r="N47" s="340"/>
      <c r="O47" s="199">
        <f t="shared" si="4"/>
        <v>0</v>
      </c>
      <c r="P47" s="340"/>
      <c r="Q47" s="199">
        <f t="shared" si="5"/>
        <v>0</v>
      </c>
      <c r="R47" s="308">
        <f t="shared" si="8"/>
        <v>0</v>
      </c>
      <c r="S47" s="199">
        <f t="shared" si="9"/>
        <v>0</v>
      </c>
    </row>
    <row r="48" spans="1:19" s="370" customFormat="1">
      <c r="A48" s="365">
        <f>'2.Necessidades - 1º Semestre'!A48</f>
        <v>0</v>
      </c>
      <c r="B48" s="381" t="e">
        <f>'2.Necessidades - 1º Semestre'!B48</f>
        <v>#N/A</v>
      </c>
      <c r="C48" s="376">
        <f>'2.Necessidades - 1º Semestre'!C48</f>
        <v>0</v>
      </c>
      <c r="D48" s="353">
        <f>'2.Necessidades - 1º Semestre'!D48</f>
        <v>0</v>
      </c>
      <c r="E48" s="356">
        <f>'2.Necessidades - 1º Semestre'!E48</f>
        <v>0</v>
      </c>
      <c r="F48" s="361"/>
      <c r="G48" s="303">
        <f t="shared" si="0"/>
        <v>0</v>
      </c>
      <c r="H48" s="361"/>
      <c r="I48" s="303">
        <f t="shared" si="1"/>
        <v>0</v>
      </c>
      <c r="J48" s="361"/>
      <c r="K48" s="303">
        <f t="shared" si="2"/>
        <v>0</v>
      </c>
      <c r="L48" s="361"/>
      <c r="M48" s="303">
        <f t="shared" si="3"/>
        <v>0</v>
      </c>
      <c r="N48" s="361"/>
      <c r="O48" s="303">
        <f t="shared" si="4"/>
        <v>0</v>
      </c>
      <c r="P48" s="361"/>
      <c r="Q48" s="303">
        <f t="shared" si="5"/>
        <v>0</v>
      </c>
      <c r="R48" s="307">
        <f t="shared" si="8"/>
        <v>0</v>
      </c>
      <c r="S48" s="303">
        <f t="shared" si="9"/>
        <v>0</v>
      </c>
    </row>
    <row r="49" spans="1:19" s="371" customFormat="1">
      <c r="A49" s="364">
        <f>'2.Necessidades - 1º Semestre'!A49</f>
        <v>0</v>
      </c>
      <c r="B49" s="380" t="e">
        <f>'2.Necessidades - 1º Semestre'!B49</f>
        <v>#N/A</v>
      </c>
      <c r="C49" s="377">
        <f>'2.Necessidades - 1º Semestre'!C49</f>
        <v>0</v>
      </c>
      <c r="D49" s="357">
        <f>'2.Necessidades - 1º Semestre'!D49</f>
        <v>0</v>
      </c>
      <c r="E49" s="358">
        <f>'2.Necessidades - 1º Semestre'!E49</f>
        <v>0</v>
      </c>
      <c r="F49" s="340"/>
      <c r="G49" s="199">
        <f t="shared" si="0"/>
        <v>0</v>
      </c>
      <c r="H49" s="340"/>
      <c r="I49" s="199">
        <f t="shared" si="1"/>
        <v>0</v>
      </c>
      <c r="J49" s="340"/>
      <c r="K49" s="199">
        <f t="shared" si="2"/>
        <v>0</v>
      </c>
      <c r="L49" s="340"/>
      <c r="M49" s="199">
        <f t="shared" si="3"/>
        <v>0</v>
      </c>
      <c r="N49" s="340"/>
      <c r="O49" s="199">
        <f t="shared" si="4"/>
        <v>0</v>
      </c>
      <c r="P49" s="340"/>
      <c r="Q49" s="199">
        <f t="shared" si="5"/>
        <v>0</v>
      </c>
      <c r="R49" s="308">
        <f t="shared" si="8"/>
        <v>0</v>
      </c>
      <c r="S49" s="199">
        <f t="shared" si="9"/>
        <v>0</v>
      </c>
    </row>
    <row r="50" spans="1:19" s="370" customFormat="1">
      <c r="A50" s="365">
        <f>'2.Necessidades - 1º Semestre'!A50</f>
        <v>0</v>
      </c>
      <c r="B50" s="381" t="e">
        <f>'2.Necessidades - 1º Semestre'!B50</f>
        <v>#N/A</v>
      </c>
      <c r="C50" s="376">
        <f>'2.Necessidades - 1º Semestre'!C50</f>
        <v>0</v>
      </c>
      <c r="D50" s="353">
        <f>'2.Necessidades - 1º Semestre'!D50</f>
        <v>0</v>
      </c>
      <c r="E50" s="356">
        <f>'2.Necessidades - 1º Semestre'!E50</f>
        <v>0</v>
      </c>
      <c r="F50" s="361"/>
      <c r="G50" s="303">
        <f t="shared" si="0"/>
        <v>0</v>
      </c>
      <c r="H50" s="361"/>
      <c r="I50" s="303">
        <f t="shared" si="1"/>
        <v>0</v>
      </c>
      <c r="J50" s="361"/>
      <c r="K50" s="303">
        <f t="shared" si="2"/>
        <v>0</v>
      </c>
      <c r="L50" s="361"/>
      <c r="M50" s="303">
        <f t="shared" si="3"/>
        <v>0</v>
      </c>
      <c r="N50" s="361"/>
      <c r="O50" s="303">
        <f t="shared" si="4"/>
        <v>0</v>
      </c>
      <c r="P50" s="361"/>
      <c r="Q50" s="303">
        <f t="shared" si="5"/>
        <v>0</v>
      </c>
      <c r="R50" s="307">
        <f t="shared" si="8"/>
        <v>0</v>
      </c>
      <c r="S50" s="303">
        <f t="shared" si="9"/>
        <v>0</v>
      </c>
    </row>
    <row r="51" spans="1:19" s="371" customFormat="1">
      <c r="A51" s="364">
        <f>'2.Necessidades - 1º Semestre'!A51</f>
        <v>0</v>
      </c>
      <c r="B51" s="380" t="e">
        <f>'2.Necessidades - 1º Semestre'!B51</f>
        <v>#N/A</v>
      </c>
      <c r="C51" s="377">
        <f>'2.Necessidades - 1º Semestre'!C51</f>
        <v>0</v>
      </c>
      <c r="D51" s="357">
        <f>'2.Necessidades - 1º Semestre'!D51</f>
        <v>0</v>
      </c>
      <c r="E51" s="358">
        <f>'2.Necessidades - 1º Semestre'!E51</f>
        <v>0</v>
      </c>
      <c r="F51" s="340"/>
      <c r="G51" s="199">
        <f t="shared" si="0"/>
        <v>0</v>
      </c>
      <c r="H51" s="340"/>
      <c r="I51" s="199">
        <f t="shared" si="1"/>
        <v>0</v>
      </c>
      <c r="J51" s="340"/>
      <c r="K51" s="199">
        <f t="shared" si="2"/>
        <v>0</v>
      </c>
      <c r="L51" s="340"/>
      <c r="M51" s="199">
        <f t="shared" si="3"/>
        <v>0</v>
      </c>
      <c r="N51" s="340"/>
      <c r="O51" s="199">
        <f t="shared" si="4"/>
        <v>0</v>
      </c>
      <c r="P51" s="340"/>
      <c r="Q51" s="199">
        <f t="shared" si="5"/>
        <v>0</v>
      </c>
      <c r="R51" s="308">
        <f t="shared" si="8"/>
        <v>0</v>
      </c>
      <c r="S51" s="199">
        <f t="shared" si="9"/>
        <v>0</v>
      </c>
    </row>
    <row r="52" spans="1:19" s="370" customFormat="1">
      <c r="A52" s="365">
        <f>'2.Necessidades - 1º Semestre'!A52</f>
        <v>0</v>
      </c>
      <c r="B52" s="381" t="e">
        <f>'2.Necessidades - 1º Semestre'!B52</f>
        <v>#N/A</v>
      </c>
      <c r="C52" s="376">
        <f>'2.Necessidades - 1º Semestre'!C52</f>
        <v>0</v>
      </c>
      <c r="D52" s="353">
        <f>'2.Necessidades - 1º Semestre'!D52</f>
        <v>0</v>
      </c>
      <c r="E52" s="356">
        <f>'2.Necessidades - 1º Semestre'!E52</f>
        <v>0</v>
      </c>
      <c r="F52" s="361"/>
      <c r="G52" s="303">
        <f t="shared" si="0"/>
        <v>0</v>
      </c>
      <c r="H52" s="361"/>
      <c r="I52" s="303">
        <f t="shared" si="1"/>
        <v>0</v>
      </c>
      <c r="J52" s="361"/>
      <c r="K52" s="303">
        <f t="shared" si="2"/>
        <v>0</v>
      </c>
      <c r="L52" s="361"/>
      <c r="M52" s="303">
        <f t="shared" si="3"/>
        <v>0</v>
      </c>
      <c r="N52" s="361"/>
      <c r="O52" s="303">
        <f t="shared" si="4"/>
        <v>0</v>
      </c>
      <c r="P52" s="361"/>
      <c r="Q52" s="303">
        <f t="shared" si="5"/>
        <v>0</v>
      </c>
      <c r="R52" s="307">
        <f t="shared" si="8"/>
        <v>0</v>
      </c>
      <c r="S52" s="303">
        <f t="shared" si="9"/>
        <v>0</v>
      </c>
    </row>
    <row r="53" spans="1:19" s="371" customFormat="1">
      <c r="A53" s="364">
        <f>'2.Necessidades - 1º Semestre'!A53</f>
        <v>0</v>
      </c>
      <c r="B53" s="380" t="e">
        <f>'2.Necessidades - 1º Semestre'!B53</f>
        <v>#N/A</v>
      </c>
      <c r="C53" s="377">
        <f>'2.Necessidades - 1º Semestre'!C53</f>
        <v>0</v>
      </c>
      <c r="D53" s="357">
        <f>'2.Necessidades - 1º Semestre'!D53</f>
        <v>0</v>
      </c>
      <c r="E53" s="358">
        <f>'2.Necessidades - 1º Semestre'!E53</f>
        <v>0</v>
      </c>
      <c r="F53" s="340"/>
      <c r="G53" s="199">
        <f t="shared" si="0"/>
        <v>0</v>
      </c>
      <c r="H53" s="340"/>
      <c r="I53" s="199">
        <f t="shared" si="1"/>
        <v>0</v>
      </c>
      <c r="J53" s="340"/>
      <c r="K53" s="199">
        <f t="shared" si="2"/>
        <v>0</v>
      </c>
      <c r="L53" s="340"/>
      <c r="M53" s="199">
        <f t="shared" si="3"/>
        <v>0</v>
      </c>
      <c r="N53" s="340"/>
      <c r="O53" s="199">
        <f t="shared" si="4"/>
        <v>0</v>
      </c>
      <c r="P53" s="340"/>
      <c r="Q53" s="199">
        <f t="shared" si="5"/>
        <v>0</v>
      </c>
      <c r="R53" s="308">
        <f t="shared" si="8"/>
        <v>0</v>
      </c>
      <c r="S53" s="199">
        <f t="shared" si="9"/>
        <v>0</v>
      </c>
    </row>
    <row r="54" spans="1:19" s="370" customFormat="1">
      <c r="A54" s="365">
        <f>'2.Necessidades - 1º Semestre'!A54</f>
        <v>0</v>
      </c>
      <c r="B54" s="381" t="e">
        <f>'2.Necessidades - 1º Semestre'!B54</f>
        <v>#N/A</v>
      </c>
      <c r="C54" s="376">
        <f>'2.Necessidades - 1º Semestre'!C54</f>
        <v>0</v>
      </c>
      <c r="D54" s="353">
        <f>'2.Necessidades - 1º Semestre'!D54</f>
        <v>0</v>
      </c>
      <c r="E54" s="356">
        <f>'2.Necessidades - 1º Semestre'!E54</f>
        <v>0</v>
      </c>
      <c r="F54" s="361"/>
      <c r="G54" s="303">
        <f t="shared" si="0"/>
        <v>0</v>
      </c>
      <c r="H54" s="361"/>
      <c r="I54" s="303">
        <f t="shared" si="1"/>
        <v>0</v>
      </c>
      <c r="J54" s="361"/>
      <c r="K54" s="303">
        <f t="shared" si="2"/>
        <v>0</v>
      </c>
      <c r="L54" s="361"/>
      <c r="M54" s="303">
        <f t="shared" si="3"/>
        <v>0</v>
      </c>
      <c r="N54" s="361"/>
      <c r="O54" s="303">
        <f t="shared" si="4"/>
        <v>0</v>
      </c>
      <c r="P54" s="361"/>
      <c r="Q54" s="303">
        <f t="shared" si="5"/>
        <v>0</v>
      </c>
      <c r="R54" s="307">
        <f t="shared" si="8"/>
        <v>0</v>
      </c>
      <c r="S54" s="303">
        <f t="shared" si="9"/>
        <v>0</v>
      </c>
    </row>
    <row r="55" spans="1:19" s="371" customFormat="1">
      <c r="A55" s="364">
        <f>'2.Necessidades - 1º Semestre'!A55</f>
        <v>0</v>
      </c>
      <c r="B55" s="380" t="e">
        <f>'2.Necessidades - 1º Semestre'!B55</f>
        <v>#N/A</v>
      </c>
      <c r="C55" s="377">
        <f>'2.Necessidades - 1º Semestre'!C55</f>
        <v>0</v>
      </c>
      <c r="D55" s="357">
        <f>'2.Necessidades - 1º Semestre'!D55</f>
        <v>0</v>
      </c>
      <c r="E55" s="358">
        <f>'2.Necessidades - 1º Semestre'!E55</f>
        <v>0</v>
      </c>
      <c r="F55" s="340"/>
      <c r="G55" s="199">
        <f t="shared" si="0"/>
        <v>0</v>
      </c>
      <c r="H55" s="340"/>
      <c r="I55" s="199">
        <f t="shared" si="1"/>
        <v>0</v>
      </c>
      <c r="J55" s="340"/>
      <c r="K55" s="199">
        <f t="shared" si="2"/>
        <v>0</v>
      </c>
      <c r="L55" s="340"/>
      <c r="M55" s="199">
        <f t="shared" si="3"/>
        <v>0</v>
      </c>
      <c r="N55" s="340"/>
      <c r="O55" s="199">
        <f t="shared" si="4"/>
        <v>0</v>
      </c>
      <c r="P55" s="340"/>
      <c r="Q55" s="199">
        <f t="shared" si="5"/>
        <v>0</v>
      </c>
      <c r="R55" s="308">
        <f t="shared" si="8"/>
        <v>0</v>
      </c>
      <c r="S55" s="199">
        <f t="shared" si="9"/>
        <v>0</v>
      </c>
    </row>
    <row r="56" spans="1:19" s="370" customFormat="1">
      <c r="A56" s="365">
        <f>'2.Necessidades - 1º Semestre'!A56</f>
        <v>0</v>
      </c>
      <c r="B56" s="381" t="e">
        <f>'2.Necessidades - 1º Semestre'!B56</f>
        <v>#N/A</v>
      </c>
      <c r="C56" s="376">
        <f>'2.Necessidades - 1º Semestre'!C56</f>
        <v>0</v>
      </c>
      <c r="D56" s="353">
        <f>'2.Necessidades - 1º Semestre'!D56</f>
        <v>0</v>
      </c>
      <c r="E56" s="356">
        <f>'2.Necessidades - 1º Semestre'!E56</f>
        <v>0</v>
      </c>
      <c r="F56" s="361"/>
      <c r="G56" s="303">
        <f t="shared" si="0"/>
        <v>0</v>
      </c>
      <c r="H56" s="361"/>
      <c r="I56" s="303">
        <f t="shared" si="1"/>
        <v>0</v>
      </c>
      <c r="J56" s="361"/>
      <c r="K56" s="303">
        <f t="shared" si="2"/>
        <v>0</v>
      </c>
      <c r="L56" s="361"/>
      <c r="M56" s="303">
        <f t="shared" si="3"/>
        <v>0</v>
      </c>
      <c r="N56" s="361"/>
      <c r="O56" s="303">
        <f t="shared" si="4"/>
        <v>0</v>
      </c>
      <c r="P56" s="361"/>
      <c r="Q56" s="303">
        <f t="shared" si="5"/>
        <v>0</v>
      </c>
      <c r="R56" s="307">
        <f t="shared" si="8"/>
        <v>0</v>
      </c>
      <c r="S56" s="303">
        <f t="shared" si="9"/>
        <v>0</v>
      </c>
    </row>
    <row r="57" spans="1:19" s="371" customFormat="1">
      <c r="A57" s="364">
        <f>'2.Necessidades - 1º Semestre'!A57</f>
        <v>0</v>
      </c>
      <c r="B57" s="380" t="e">
        <f>'2.Necessidades - 1º Semestre'!B57</f>
        <v>#N/A</v>
      </c>
      <c r="C57" s="377">
        <f>'2.Necessidades - 1º Semestre'!C57</f>
        <v>0</v>
      </c>
      <c r="D57" s="357">
        <f>'2.Necessidades - 1º Semestre'!D57</f>
        <v>0</v>
      </c>
      <c r="E57" s="358">
        <f>'2.Necessidades - 1º Semestre'!E57</f>
        <v>0</v>
      </c>
      <c r="F57" s="340"/>
      <c r="G57" s="199">
        <f t="shared" si="0"/>
        <v>0</v>
      </c>
      <c r="H57" s="340"/>
      <c r="I57" s="199">
        <f t="shared" si="1"/>
        <v>0</v>
      </c>
      <c r="J57" s="340"/>
      <c r="K57" s="199">
        <f t="shared" si="2"/>
        <v>0</v>
      </c>
      <c r="L57" s="340"/>
      <c r="M57" s="199">
        <f t="shared" si="3"/>
        <v>0</v>
      </c>
      <c r="N57" s="340"/>
      <c r="O57" s="199">
        <f t="shared" si="4"/>
        <v>0</v>
      </c>
      <c r="P57" s="340"/>
      <c r="Q57" s="199">
        <f t="shared" si="5"/>
        <v>0</v>
      </c>
      <c r="R57" s="308">
        <f t="shared" si="8"/>
        <v>0</v>
      </c>
      <c r="S57" s="199">
        <f t="shared" si="9"/>
        <v>0</v>
      </c>
    </row>
    <row r="58" spans="1:19" s="370" customFormat="1">
      <c r="A58" s="365">
        <f>'2.Necessidades - 1º Semestre'!A58</f>
        <v>0</v>
      </c>
      <c r="B58" s="381" t="e">
        <f>'2.Necessidades - 1º Semestre'!B58</f>
        <v>#N/A</v>
      </c>
      <c r="C58" s="376">
        <f>'2.Necessidades - 1º Semestre'!C58</f>
        <v>0</v>
      </c>
      <c r="D58" s="353">
        <f>'2.Necessidades - 1º Semestre'!D58</f>
        <v>0</v>
      </c>
      <c r="E58" s="356">
        <f>'2.Necessidades - 1º Semestre'!E58</f>
        <v>0</v>
      </c>
      <c r="F58" s="361"/>
      <c r="G58" s="303">
        <f t="shared" si="0"/>
        <v>0</v>
      </c>
      <c r="H58" s="361"/>
      <c r="I58" s="303">
        <f t="shared" si="1"/>
        <v>0</v>
      </c>
      <c r="J58" s="361"/>
      <c r="K58" s="303">
        <f t="shared" si="2"/>
        <v>0</v>
      </c>
      <c r="L58" s="361"/>
      <c r="M58" s="303">
        <f t="shared" si="3"/>
        <v>0</v>
      </c>
      <c r="N58" s="361"/>
      <c r="O58" s="303">
        <f t="shared" si="4"/>
        <v>0</v>
      </c>
      <c r="P58" s="361"/>
      <c r="Q58" s="303">
        <f t="shared" si="5"/>
        <v>0</v>
      </c>
      <c r="R58" s="307">
        <f t="shared" si="8"/>
        <v>0</v>
      </c>
      <c r="S58" s="303">
        <f t="shared" si="9"/>
        <v>0</v>
      </c>
    </row>
    <row r="59" spans="1:19" s="371" customFormat="1">
      <c r="A59" s="364">
        <f>'2.Necessidades - 1º Semestre'!A59</f>
        <v>0</v>
      </c>
      <c r="B59" s="380" t="e">
        <f>'2.Necessidades - 1º Semestre'!B59</f>
        <v>#N/A</v>
      </c>
      <c r="C59" s="377">
        <f>'2.Necessidades - 1º Semestre'!C59</f>
        <v>0</v>
      </c>
      <c r="D59" s="357">
        <f>'2.Necessidades - 1º Semestre'!D59</f>
        <v>0</v>
      </c>
      <c r="E59" s="358">
        <f>'2.Necessidades - 1º Semestre'!E59</f>
        <v>0</v>
      </c>
      <c r="F59" s="340"/>
      <c r="G59" s="199">
        <f t="shared" si="0"/>
        <v>0</v>
      </c>
      <c r="H59" s="340"/>
      <c r="I59" s="199">
        <f t="shared" si="1"/>
        <v>0</v>
      </c>
      <c r="J59" s="340"/>
      <c r="K59" s="199">
        <f t="shared" si="2"/>
        <v>0</v>
      </c>
      <c r="L59" s="340"/>
      <c r="M59" s="199">
        <f t="shared" si="3"/>
        <v>0</v>
      </c>
      <c r="N59" s="340"/>
      <c r="O59" s="199">
        <f t="shared" si="4"/>
        <v>0</v>
      </c>
      <c r="P59" s="340"/>
      <c r="Q59" s="199">
        <f t="shared" si="5"/>
        <v>0</v>
      </c>
      <c r="R59" s="308">
        <f t="shared" si="8"/>
        <v>0</v>
      </c>
      <c r="S59" s="199">
        <f t="shared" si="9"/>
        <v>0</v>
      </c>
    </row>
    <row r="60" spans="1:19" s="372" customFormat="1">
      <c r="A60" s="365">
        <f>'2.Necessidades - 1º Semestre'!A60</f>
        <v>0</v>
      </c>
      <c r="B60" s="381" t="e">
        <f>'2.Necessidades - 1º Semestre'!B60</f>
        <v>#N/A</v>
      </c>
      <c r="C60" s="376">
        <f>'2.Necessidades - 1º Semestre'!C60</f>
        <v>0</v>
      </c>
      <c r="D60" s="353">
        <f>'2.Necessidades - 1º Semestre'!D60</f>
        <v>0</v>
      </c>
      <c r="E60" s="356">
        <f>'2.Necessidades - 1º Semestre'!E60</f>
        <v>0</v>
      </c>
      <c r="F60" s="361"/>
      <c r="G60" s="303">
        <f t="shared" si="0"/>
        <v>0</v>
      </c>
      <c r="H60" s="361"/>
      <c r="I60" s="303">
        <f t="shared" si="1"/>
        <v>0</v>
      </c>
      <c r="J60" s="361"/>
      <c r="K60" s="303">
        <f t="shared" si="2"/>
        <v>0</v>
      </c>
      <c r="L60" s="361"/>
      <c r="M60" s="303">
        <f t="shared" si="3"/>
        <v>0</v>
      </c>
      <c r="N60" s="361"/>
      <c r="O60" s="303">
        <f t="shared" si="4"/>
        <v>0</v>
      </c>
      <c r="P60" s="361"/>
      <c r="Q60" s="303">
        <f t="shared" si="5"/>
        <v>0</v>
      </c>
      <c r="R60" s="307">
        <f t="shared" si="8"/>
        <v>0</v>
      </c>
      <c r="S60" s="303">
        <f t="shared" si="9"/>
        <v>0</v>
      </c>
    </row>
    <row r="61" spans="1:19" s="373" customFormat="1">
      <c r="A61" s="364">
        <f>'2.Necessidades - 1º Semestre'!A61</f>
        <v>0</v>
      </c>
      <c r="B61" s="380" t="e">
        <f>'2.Necessidades - 1º Semestre'!B61</f>
        <v>#N/A</v>
      </c>
      <c r="C61" s="377">
        <f>'2.Necessidades - 1º Semestre'!C61</f>
        <v>0</v>
      </c>
      <c r="D61" s="357">
        <f>'2.Necessidades - 1º Semestre'!D61</f>
        <v>0</v>
      </c>
      <c r="E61" s="358">
        <f>'2.Necessidades - 1º Semestre'!E61</f>
        <v>0</v>
      </c>
      <c r="F61" s="340"/>
      <c r="G61" s="199">
        <f t="shared" si="0"/>
        <v>0</v>
      </c>
      <c r="H61" s="340"/>
      <c r="I61" s="199">
        <f t="shared" si="1"/>
        <v>0</v>
      </c>
      <c r="J61" s="340"/>
      <c r="K61" s="199">
        <f t="shared" si="2"/>
        <v>0</v>
      </c>
      <c r="L61" s="340"/>
      <c r="M61" s="199">
        <f t="shared" si="3"/>
        <v>0</v>
      </c>
      <c r="N61" s="340"/>
      <c r="O61" s="199">
        <f t="shared" si="4"/>
        <v>0</v>
      </c>
      <c r="P61" s="340"/>
      <c r="Q61" s="199">
        <f t="shared" si="5"/>
        <v>0</v>
      </c>
      <c r="R61" s="308">
        <f t="shared" si="8"/>
        <v>0</v>
      </c>
      <c r="S61" s="199">
        <f t="shared" si="9"/>
        <v>0</v>
      </c>
    </row>
    <row r="62" spans="1:19" s="372" customFormat="1">
      <c r="A62" s="365">
        <f>'2.Necessidades - 1º Semestre'!A62</f>
        <v>0</v>
      </c>
      <c r="B62" s="381" t="e">
        <f>'2.Necessidades - 1º Semestre'!B62</f>
        <v>#N/A</v>
      </c>
      <c r="C62" s="376">
        <f>'2.Necessidades - 1º Semestre'!C62</f>
        <v>0</v>
      </c>
      <c r="D62" s="353">
        <f>'2.Necessidades - 1º Semestre'!D62</f>
        <v>0</v>
      </c>
      <c r="E62" s="356">
        <f>'2.Necessidades - 1º Semestre'!E62</f>
        <v>0</v>
      </c>
      <c r="F62" s="361"/>
      <c r="G62" s="303">
        <f t="shared" si="0"/>
        <v>0</v>
      </c>
      <c r="H62" s="361"/>
      <c r="I62" s="303">
        <f t="shared" si="1"/>
        <v>0</v>
      </c>
      <c r="J62" s="361"/>
      <c r="K62" s="303">
        <f t="shared" si="2"/>
        <v>0</v>
      </c>
      <c r="L62" s="361"/>
      <c r="M62" s="303">
        <f t="shared" si="3"/>
        <v>0</v>
      </c>
      <c r="N62" s="361"/>
      <c r="O62" s="303">
        <f t="shared" si="4"/>
        <v>0</v>
      </c>
      <c r="P62" s="361"/>
      <c r="Q62" s="303">
        <f t="shared" si="5"/>
        <v>0</v>
      </c>
      <c r="R62" s="307">
        <f t="shared" si="8"/>
        <v>0</v>
      </c>
      <c r="S62" s="303">
        <f t="shared" si="9"/>
        <v>0</v>
      </c>
    </row>
    <row r="63" spans="1:19" s="373" customFormat="1">
      <c r="A63" s="364">
        <f>'2.Necessidades - 1º Semestre'!A63</f>
        <v>0</v>
      </c>
      <c r="B63" s="380" t="e">
        <f>'2.Necessidades - 1º Semestre'!B63</f>
        <v>#N/A</v>
      </c>
      <c r="C63" s="377">
        <f>'2.Necessidades - 1º Semestre'!C63</f>
        <v>0</v>
      </c>
      <c r="D63" s="357">
        <f>'2.Necessidades - 1º Semestre'!D63</f>
        <v>0</v>
      </c>
      <c r="E63" s="358">
        <f>'2.Necessidades - 1º Semestre'!E63</f>
        <v>0</v>
      </c>
      <c r="F63" s="340"/>
      <c r="G63" s="199">
        <f t="shared" si="0"/>
        <v>0</v>
      </c>
      <c r="H63" s="340"/>
      <c r="I63" s="199">
        <f t="shared" si="1"/>
        <v>0</v>
      </c>
      <c r="J63" s="340"/>
      <c r="K63" s="199">
        <f t="shared" si="2"/>
        <v>0</v>
      </c>
      <c r="L63" s="340"/>
      <c r="M63" s="199">
        <f t="shared" si="3"/>
        <v>0</v>
      </c>
      <c r="N63" s="340"/>
      <c r="O63" s="199">
        <f t="shared" si="4"/>
        <v>0</v>
      </c>
      <c r="P63" s="340"/>
      <c r="Q63" s="199">
        <f t="shared" si="5"/>
        <v>0</v>
      </c>
      <c r="R63" s="308">
        <f t="shared" si="8"/>
        <v>0</v>
      </c>
      <c r="S63" s="199">
        <f t="shared" si="9"/>
        <v>0</v>
      </c>
    </row>
    <row r="64" spans="1:19" s="372" customFormat="1">
      <c r="A64" s="365">
        <f>'2.Necessidades - 1º Semestre'!A64</f>
        <v>0</v>
      </c>
      <c r="B64" s="381" t="e">
        <f>'2.Necessidades - 1º Semestre'!B64</f>
        <v>#N/A</v>
      </c>
      <c r="C64" s="376">
        <f>'2.Necessidades - 1º Semestre'!C64</f>
        <v>0</v>
      </c>
      <c r="D64" s="353">
        <f>'2.Necessidades - 1º Semestre'!D64</f>
        <v>0</v>
      </c>
      <c r="E64" s="356">
        <f>'2.Necessidades - 1º Semestre'!E64</f>
        <v>0</v>
      </c>
      <c r="F64" s="361"/>
      <c r="G64" s="303">
        <f t="shared" si="0"/>
        <v>0</v>
      </c>
      <c r="H64" s="361"/>
      <c r="I64" s="303">
        <f t="shared" si="1"/>
        <v>0</v>
      </c>
      <c r="J64" s="361"/>
      <c r="K64" s="303">
        <f t="shared" si="2"/>
        <v>0</v>
      </c>
      <c r="L64" s="361"/>
      <c r="M64" s="303">
        <f t="shared" si="3"/>
        <v>0</v>
      </c>
      <c r="N64" s="361"/>
      <c r="O64" s="303">
        <f t="shared" si="4"/>
        <v>0</v>
      </c>
      <c r="P64" s="361"/>
      <c r="Q64" s="303">
        <f t="shared" si="5"/>
        <v>0</v>
      </c>
      <c r="R64" s="307">
        <f t="shared" si="8"/>
        <v>0</v>
      </c>
      <c r="S64" s="303">
        <f t="shared" si="9"/>
        <v>0</v>
      </c>
    </row>
    <row r="65" spans="1:19" s="373" customFormat="1">
      <c r="A65" s="364">
        <f>'2.Necessidades - 1º Semestre'!A65</f>
        <v>0</v>
      </c>
      <c r="B65" s="380" t="e">
        <f>'2.Necessidades - 1º Semestre'!B65</f>
        <v>#N/A</v>
      </c>
      <c r="C65" s="377">
        <f>'2.Necessidades - 1º Semestre'!C65</f>
        <v>0</v>
      </c>
      <c r="D65" s="357">
        <f>'2.Necessidades - 1º Semestre'!D65</f>
        <v>0</v>
      </c>
      <c r="E65" s="358">
        <f>'2.Necessidades - 1º Semestre'!E65</f>
        <v>0</v>
      </c>
      <c r="F65" s="340"/>
      <c r="G65" s="199">
        <f t="shared" si="0"/>
        <v>0</v>
      </c>
      <c r="H65" s="340"/>
      <c r="I65" s="199">
        <f t="shared" si="1"/>
        <v>0</v>
      </c>
      <c r="J65" s="340"/>
      <c r="K65" s="199">
        <f t="shared" si="2"/>
        <v>0</v>
      </c>
      <c r="L65" s="340"/>
      <c r="M65" s="199">
        <f t="shared" si="3"/>
        <v>0</v>
      </c>
      <c r="N65" s="340"/>
      <c r="O65" s="199">
        <f t="shared" si="4"/>
        <v>0</v>
      </c>
      <c r="P65" s="340"/>
      <c r="Q65" s="199">
        <f t="shared" si="5"/>
        <v>0</v>
      </c>
      <c r="R65" s="308">
        <f t="shared" si="8"/>
        <v>0</v>
      </c>
      <c r="S65" s="199">
        <f t="shared" si="9"/>
        <v>0</v>
      </c>
    </row>
    <row r="66" spans="1:19" s="372" customFormat="1">
      <c r="A66" s="365">
        <f>'2.Necessidades - 1º Semestre'!A66</f>
        <v>0</v>
      </c>
      <c r="B66" s="381" t="e">
        <f>'2.Necessidades - 1º Semestre'!B66</f>
        <v>#N/A</v>
      </c>
      <c r="C66" s="376">
        <f>'2.Necessidades - 1º Semestre'!C66</f>
        <v>0</v>
      </c>
      <c r="D66" s="353">
        <f>'2.Necessidades - 1º Semestre'!D66</f>
        <v>0</v>
      </c>
      <c r="E66" s="356">
        <f>'2.Necessidades - 1º Semestre'!E66</f>
        <v>0</v>
      </c>
      <c r="F66" s="361"/>
      <c r="G66" s="303">
        <f t="shared" si="0"/>
        <v>0</v>
      </c>
      <c r="H66" s="361"/>
      <c r="I66" s="303">
        <f t="shared" si="1"/>
        <v>0</v>
      </c>
      <c r="J66" s="361"/>
      <c r="K66" s="303">
        <f t="shared" si="2"/>
        <v>0</v>
      </c>
      <c r="L66" s="361"/>
      <c r="M66" s="303">
        <f t="shared" si="3"/>
        <v>0</v>
      </c>
      <c r="N66" s="361"/>
      <c r="O66" s="303">
        <f t="shared" si="4"/>
        <v>0</v>
      </c>
      <c r="P66" s="361"/>
      <c r="Q66" s="303">
        <f t="shared" si="5"/>
        <v>0</v>
      </c>
      <c r="R66" s="307">
        <f t="shared" si="8"/>
        <v>0</v>
      </c>
      <c r="S66" s="303">
        <f t="shared" si="9"/>
        <v>0</v>
      </c>
    </row>
    <row r="67" spans="1:19" s="373" customFormat="1">
      <c r="A67" s="364">
        <f>'2.Necessidades - 1º Semestre'!A67</f>
        <v>0</v>
      </c>
      <c r="B67" s="380" t="e">
        <f>'2.Necessidades - 1º Semestre'!B67</f>
        <v>#N/A</v>
      </c>
      <c r="C67" s="377">
        <f>'2.Necessidades - 1º Semestre'!C67</f>
        <v>0</v>
      </c>
      <c r="D67" s="357">
        <f>'2.Necessidades - 1º Semestre'!D67</f>
        <v>0</v>
      </c>
      <c r="E67" s="358">
        <f>'2.Necessidades - 1º Semestre'!E67</f>
        <v>0</v>
      </c>
      <c r="F67" s="340"/>
      <c r="G67" s="199">
        <f t="shared" si="0"/>
        <v>0</v>
      </c>
      <c r="H67" s="340"/>
      <c r="I67" s="199">
        <f t="shared" si="1"/>
        <v>0</v>
      </c>
      <c r="J67" s="340"/>
      <c r="K67" s="199">
        <f t="shared" si="2"/>
        <v>0</v>
      </c>
      <c r="L67" s="340"/>
      <c r="M67" s="199">
        <f t="shared" si="3"/>
        <v>0</v>
      </c>
      <c r="N67" s="340"/>
      <c r="O67" s="199">
        <f t="shared" si="4"/>
        <v>0</v>
      </c>
      <c r="P67" s="340"/>
      <c r="Q67" s="199">
        <f t="shared" si="5"/>
        <v>0</v>
      </c>
      <c r="R67" s="308">
        <f t="shared" si="8"/>
        <v>0</v>
      </c>
      <c r="S67" s="199">
        <f t="shared" si="9"/>
        <v>0</v>
      </c>
    </row>
    <row r="68" spans="1:19" s="372" customFormat="1">
      <c r="A68" s="365">
        <f>'2.Necessidades - 1º Semestre'!A68</f>
        <v>0</v>
      </c>
      <c r="B68" s="381" t="e">
        <f>'2.Necessidades - 1º Semestre'!B68</f>
        <v>#N/A</v>
      </c>
      <c r="C68" s="376">
        <f>'2.Necessidades - 1º Semestre'!C68</f>
        <v>0</v>
      </c>
      <c r="D68" s="353">
        <f>'2.Necessidades - 1º Semestre'!D68</f>
        <v>0</v>
      </c>
      <c r="E68" s="356">
        <f>'2.Necessidades - 1º Semestre'!E68</f>
        <v>0</v>
      </c>
      <c r="F68" s="361"/>
      <c r="G68" s="303">
        <f t="shared" si="0"/>
        <v>0</v>
      </c>
      <c r="H68" s="361"/>
      <c r="I68" s="303">
        <f t="shared" si="1"/>
        <v>0</v>
      </c>
      <c r="J68" s="361"/>
      <c r="K68" s="303">
        <f t="shared" si="2"/>
        <v>0</v>
      </c>
      <c r="L68" s="361"/>
      <c r="M68" s="303">
        <f t="shared" si="3"/>
        <v>0</v>
      </c>
      <c r="N68" s="361"/>
      <c r="O68" s="303">
        <f t="shared" si="4"/>
        <v>0</v>
      </c>
      <c r="P68" s="361"/>
      <c r="Q68" s="303">
        <f t="shared" si="5"/>
        <v>0</v>
      </c>
      <c r="R68" s="307">
        <f t="shared" si="8"/>
        <v>0</v>
      </c>
      <c r="S68" s="303">
        <f t="shared" si="9"/>
        <v>0</v>
      </c>
    </row>
    <row r="69" spans="1:19" s="373" customFormat="1">
      <c r="A69" s="364">
        <f>'2.Necessidades - 1º Semestre'!A69</f>
        <v>0</v>
      </c>
      <c r="B69" s="380" t="e">
        <f>'2.Necessidades - 1º Semestre'!B69</f>
        <v>#N/A</v>
      </c>
      <c r="C69" s="377">
        <f>'2.Necessidades - 1º Semestre'!C69</f>
        <v>0</v>
      </c>
      <c r="D69" s="357">
        <f>'2.Necessidades - 1º Semestre'!D69</f>
        <v>0</v>
      </c>
      <c r="E69" s="358">
        <f>'2.Necessidades - 1º Semestre'!E69</f>
        <v>0</v>
      </c>
      <c r="F69" s="340"/>
      <c r="G69" s="199">
        <f t="shared" si="0"/>
        <v>0</v>
      </c>
      <c r="H69" s="340"/>
      <c r="I69" s="199">
        <f t="shared" si="1"/>
        <v>0</v>
      </c>
      <c r="J69" s="340"/>
      <c r="K69" s="199">
        <f t="shared" si="2"/>
        <v>0</v>
      </c>
      <c r="L69" s="340"/>
      <c r="M69" s="199">
        <f t="shared" si="3"/>
        <v>0</v>
      </c>
      <c r="N69" s="340"/>
      <c r="O69" s="199">
        <f t="shared" si="4"/>
        <v>0</v>
      </c>
      <c r="P69" s="340"/>
      <c r="Q69" s="199">
        <f t="shared" si="5"/>
        <v>0</v>
      </c>
      <c r="R69" s="308">
        <f t="shared" si="8"/>
        <v>0</v>
      </c>
      <c r="S69" s="199">
        <f t="shared" si="9"/>
        <v>0</v>
      </c>
    </row>
    <row r="70" spans="1:19" s="372" customFormat="1">
      <c r="A70" s="365">
        <f>'2.Necessidades - 1º Semestre'!A70</f>
        <v>0</v>
      </c>
      <c r="B70" s="381" t="e">
        <f>'2.Necessidades - 1º Semestre'!B70</f>
        <v>#N/A</v>
      </c>
      <c r="C70" s="376">
        <f>'2.Necessidades - 1º Semestre'!C70</f>
        <v>0</v>
      </c>
      <c r="D70" s="353">
        <f>'2.Necessidades - 1º Semestre'!D70</f>
        <v>0</v>
      </c>
      <c r="E70" s="356">
        <f>'2.Necessidades - 1º Semestre'!E70</f>
        <v>0</v>
      </c>
      <c r="F70" s="361"/>
      <c r="G70" s="303">
        <f t="shared" si="0"/>
        <v>0</v>
      </c>
      <c r="H70" s="361"/>
      <c r="I70" s="303">
        <f t="shared" si="1"/>
        <v>0</v>
      </c>
      <c r="J70" s="361"/>
      <c r="K70" s="303">
        <f t="shared" si="2"/>
        <v>0</v>
      </c>
      <c r="L70" s="361"/>
      <c r="M70" s="303">
        <f t="shared" si="3"/>
        <v>0</v>
      </c>
      <c r="N70" s="361"/>
      <c r="O70" s="303">
        <f t="shared" si="4"/>
        <v>0</v>
      </c>
      <c r="P70" s="361"/>
      <c r="Q70" s="303">
        <f t="shared" si="5"/>
        <v>0</v>
      </c>
      <c r="R70" s="307">
        <f t="shared" si="8"/>
        <v>0</v>
      </c>
      <c r="S70" s="303">
        <f t="shared" si="9"/>
        <v>0</v>
      </c>
    </row>
    <row r="71" spans="1:19" s="373" customFormat="1">
      <c r="A71" s="364">
        <f>'2.Necessidades - 1º Semestre'!A71</f>
        <v>0</v>
      </c>
      <c r="B71" s="380" t="e">
        <f>'2.Necessidades - 1º Semestre'!B71</f>
        <v>#N/A</v>
      </c>
      <c r="C71" s="377">
        <f>'2.Necessidades - 1º Semestre'!C71</f>
        <v>0</v>
      </c>
      <c r="D71" s="357">
        <f>'2.Necessidades - 1º Semestre'!D71</f>
        <v>0</v>
      </c>
      <c r="E71" s="358">
        <f>'2.Necessidades - 1º Semestre'!E71</f>
        <v>0</v>
      </c>
      <c r="F71" s="340"/>
      <c r="G71" s="199">
        <f t="shared" si="0"/>
        <v>0</v>
      </c>
      <c r="H71" s="340"/>
      <c r="I71" s="199">
        <f t="shared" si="1"/>
        <v>0</v>
      </c>
      <c r="J71" s="340"/>
      <c r="K71" s="199">
        <f t="shared" si="2"/>
        <v>0</v>
      </c>
      <c r="L71" s="340"/>
      <c r="M71" s="199">
        <f t="shared" si="3"/>
        <v>0</v>
      </c>
      <c r="N71" s="340"/>
      <c r="O71" s="199">
        <f t="shared" si="4"/>
        <v>0</v>
      </c>
      <c r="P71" s="340"/>
      <c r="Q71" s="199">
        <f t="shared" si="5"/>
        <v>0</v>
      </c>
      <c r="R71" s="308">
        <f t="shared" si="8"/>
        <v>0</v>
      </c>
      <c r="S71" s="199">
        <f t="shared" si="9"/>
        <v>0</v>
      </c>
    </row>
    <row r="72" spans="1:19" s="372" customFormat="1" ht="13.5" thickBot="1">
      <c r="A72" s="366">
        <f>'2.Necessidades - 1º Semestre'!A72</f>
        <v>0</v>
      </c>
      <c r="B72" s="382" t="e">
        <f>'2.Necessidades - 1º Semestre'!B72</f>
        <v>#N/A</v>
      </c>
      <c r="C72" s="378">
        <f>'2.Necessidades - 1º Semestre'!C72</f>
        <v>0</v>
      </c>
      <c r="D72" s="359">
        <f>'2.Necessidades - 1º Semestre'!D72</f>
        <v>0</v>
      </c>
      <c r="E72" s="360">
        <f>'2.Necessidades - 1º Semestre'!E72</f>
        <v>0</v>
      </c>
      <c r="F72" s="362"/>
      <c r="G72" s="306">
        <f t="shared" si="0"/>
        <v>0</v>
      </c>
      <c r="H72" s="362"/>
      <c r="I72" s="306">
        <f t="shared" si="1"/>
        <v>0</v>
      </c>
      <c r="J72" s="362"/>
      <c r="K72" s="306">
        <f t="shared" si="2"/>
        <v>0</v>
      </c>
      <c r="L72" s="362"/>
      <c r="M72" s="306">
        <f t="shared" si="3"/>
        <v>0</v>
      </c>
      <c r="N72" s="362"/>
      <c r="O72" s="306">
        <f t="shared" si="4"/>
        <v>0</v>
      </c>
      <c r="P72" s="362"/>
      <c r="Q72" s="306">
        <f t="shared" si="5"/>
        <v>0</v>
      </c>
      <c r="R72" s="309">
        <f t="shared" si="8"/>
        <v>0</v>
      </c>
      <c r="S72" s="306">
        <f t="shared" si="9"/>
        <v>0</v>
      </c>
    </row>
    <row r="73" spans="1:19">
      <c r="C73" s="30"/>
    </row>
    <row r="1605" spans="25:28">
      <c r="Y1605" s="118">
        <v>1</v>
      </c>
      <c r="Z1605" s="119" t="s">
        <v>63</v>
      </c>
      <c r="AA1605" t="s">
        <v>91</v>
      </c>
    </row>
    <row r="1606" spans="25:28" ht="15">
      <c r="Y1606" s="120">
        <v>2</v>
      </c>
      <c r="Z1606" s="121" t="s">
        <v>64</v>
      </c>
      <c r="AB1606" s="56" t="s">
        <v>101</v>
      </c>
    </row>
    <row r="1607" spans="25:28" ht="22.5">
      <c r="Y1607" s="118">
        <v>3</v>
      </c>
      <c r="Z1607" s="119" t="s">
        <v>58</v>
      </c>
      <c r="AB1607" s="56" t="s">
        <v>99</v>
      </c>
    </row>
    <row r="1608" spans="25:28" ht="22.5">
      <c r="Y1608" s="120">
        <v>4</v>
      </c>
      <c r="Z1608" s="122" t="s">
        <v>57</v>
      </c>
      <c r="AB1608" s="56" t="s">
        <v>100</v>
      </c>
    </row>
    <row r="1609" spans="25:28" ht="22.5">
      <c r="Y1609" s="118">
        <v>5</v>
      </c>
      <c r="Z1609" s="119" t="s">
        <v>55</v>
      </c>
      <c r="AB1609" s="56" t="s">
        <v>98</v>
      </c>
    </row>
    <row r="1610" spans="25:28" ht="22.5">
      <c r="Y1610" s="120">
        <v>6</v>
      </c>
      <c r="Z1610" s="122" t="s">
        <v>56</v>
      </c>
      <c r="AB1610" s="56" t="s">
        <v>102</v>
      </c>
    </row>
    <row r="1611" spans="25:28" ht="22.5">
      <c r="Y1611" s="123">
        <v>7</v>
      </c>
      <c r="Z1611" s="124" t="s">
        <v>60</v>
      </c>
      <c r="AB1611" s="56" t="s">
        <v>94</v>
      </c>
    </row>
    <row r="1612" spans="25:28" ht="22.5">
      <c r="Y1612" s="125">
        <v>8</v>
      </c>
      <c r="Z1612" s="126" t="s">
        <v>62</v>
      </c>
      <c r="AB1612" s="56" t="s">
        <v>95</v>
      </c>
    </row>
    <row r="1613" spans="25:28" ht="22.5">
      <c r="Y1613" s="127">
        <v>9</v>
      </c>
      <c r="Z1613" s="124" t="s">
        <v>30</v>
      </c>
      <c r="AB1613" s="56" t="s">
        <v>92</v>
      </c>
    </row>
    <row r="1614" spans="25:28" ht="15.75" thickBot="1">
      <c r="Y1614" s="128">
        <v>10</v>
      </c>
      <c r="Z1614" s="129" t="s">
        <v>35</v>
      </c>
      <c r="AB1614" s="56" t="s">
        <v>93</v>
      </c>
    </row>
    <row r="1615" spans="25:28" ht="23.25">
      <c r="Y1615" s="130">
        <v>100</v>
      </c>
      <c r="Z1615" s="131" t="str">
        <f t="shared" ref="Z1615:Z1621" si="10">CONCATENATE("CP-",Z1605)</f>
        <v>CP-Financiamento de Projetos</v>
      </c>
      <c r="AB1615" s="56" t="s">
        <v>97</v>
      </c>
    </row>
    <row r="1616" spans="25:28" ht="23.25">
      <c r="Y1616" s="132">
        <v>200</v>
      </c>
      <c r="Z1616" s="133" t="str">
        <f t="shared" si="10"/>
        <v>CP-Gastos com Pessoal</v>
      </c>
      <c r="AB1616" s="56" t="s">
        <v>96</v>
      </c>
    </row>
    <row r="1617" spans="25:28" ht="33.75">
      <c r="Y1617" s="118">
        <v>300</v>
      </c>
      <c r="Z1617" s="134" t="str">
        <f t="shared" si="10"/>
        <v xml:space="preserve">CP-Despesa de Equipamentos e Bens Permanente </v>
      </c>
      <c r="AB1617" s="186" t="s">
        <v>103</v>
      </c>
    </row>
    <row r="1618" spans="25:28" ht="22.5">
      <c r="Y1618" s="132">
        <v>400</v>
      </c>
      <c r="Z1618" s="133" t="str">
        <f t="shared" si="10"/>
        <v>CP-Despesa de Alimentação, Higiene e Limpeza</v>
      </c>
      <c r="AB1618" s="56" t="s">
        <v>104</v>
      </c>
    </row>
    <row r="1619" spans="25:28" ht="22.5">
      <c r="Y1619" s="118">
        <v>500</v>
      </c>
      <c r="Z1619" s="134" t="str">
        <f t="shared" si="10"/>
        <v>CP-Despesa Fixas, de Transporte e Hospedagem</v>
      </c>
      <c r="AB1619" s="193" t="s">
        <v>105</v>
      </c>
    </row>
    <row r="1620" spans="25:28" ht="22.5">
      <c r="Y1620" s="132">
        <v>600</v>
      </c>
      <c r="Z1620" s="133" t="str">
        <f t="shared" si="10"/>
        <v>CP-Despesas de Material de Consumo</v>
      </c>
      <c r="AB1620" s="56" t="s">
        <v>106</v>
      </c>
    </row>
    <row r="1621" spans="25:28" ht="22.5">
      <c r="Y1621" s="118">
        <v>700</v>
      </c>
      <c r="Z1621" s="134" t="str">
        <f t="shared" si="10"/>
        <v>CP-Despesas de Material de Obra e Infraestrutura</v>
      </c>
    </row>
    <row r="1622" spans="25:28" ht="22.5">
      <c r="Y1622" s="132">
        <v>800</v>
      </c>
      <c r="Z1622" s="133" t="str">
        <f>CONCATENATE("CP-",Z1613)</f>
        <v>CP-Despesas Relativas ao Projeto</v>
      </c>
    </row>
    <row r="1623" spans="25:28">
      <c r="Y1623" s="118">
        <v>900</v>
      </c>
      <c r="Z1623" s="134" t="str">
        <f>CONCATENATE("CP-",Z1614)</f>
        <v>CP-Rubrica Livre</v>
      </c>
    </row>
    <row r="1624" spans="25:28" ht="23.25" thickBot="1">
      <c r="Y1624" s="135">
        <v>1000</v>
      </c>
      <c r="Z1624" s="136" t="str">
        <f>CONCATENATE("CP-",Z1615)</f>
        <v>CP-CP-Financiamento de Projetos</v>
      </c>
    </row>
  </sheetData>
  <sheetProtection password="DB8F" sheet="1" objects="1" scenarios="1" formatColumns="0" formatRows="0" selectLockedCells="1"/>
  <dataConsolidate/>
  <mergeCells count="10">
    <mergeCell ref="D8:E10"/>
    <mergeCell ref="A7:S7"/>
    <mergeCell ref="R8:S10"/>
    <mergeCell ref="F8:G10"/>
    <mergeCell ref="H8:I10"/>
    <mergeCell ref="J8:K10"/>
    <mergeCell ref="L8:M10"/>
    <mergeCell ref="N8:O10"/>
    <mergeCell ref="P8:Q10"/>
    <mergeCell ref="A8:C10"/>
  </mergeCells>
  <printOptions horizontalCentered="1"/>
  <pageMargins left="0.23622047244094491" right="0.23622047244094491" top="0.19685039370078741" bottom="0.19685039370078741" header="0" footer="0"/>
  <pageSetup paperSize="9" scale="52" firstPageNumber="0" fitToHeight="0" orientation="landscape" verticalDpi="300" r:id="rId1"/>
  <headerFooter alignWithMargins="0">
    <oddFooter>&amp;LItens de Despesas do Projeto&amp;R&amp;N</oddFooter>
  </headerFooter>
  <ignoredErrors>
    <ignoredError sqref="B14:B72" evalError="1"/>
    <ignoredError sqref="A12 A13 D13:E13 E12 D14:E38 A14:A72 D40:E71 E39 D72" unlockedFormula="1"/>
    <ignoredError sqref="B12 B13" evalError="1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theme="7" tint="0.59999389629810485"/>
    <pageSetUpPr fitToPage="1"/>
  </sheetPr>
  <dimension ref="A1:AO48"/>
  <sheetViews>
    <sheetView zoomScale="70" zoomScaleNormal="70" workbookViewId="0">
      <selection activeCell="U16" sqref="U16"/>
    </sheetView>
  </sheetViews>
  <sheetFormatPr defaultRowHeight="12.75"/>
  <cols>
    <col min="1" max="1" width="12.140625" style="13" customWidth="1"/>
    <col min="2" max="2" width="53.85546875" style="2" customWidth="1"/>
    <col min="3" max="3" width="16.85546875" style="2" customWidth="1"/>
    <col min="4" max="14" width="16.85546875" style="2" bestFit="1" customWidth="1"/>
    <col min="15" max="15" width="17.5703125" style="2" bestFit="1" customWidth="1"/>
    <col min="16" max="16" width="15.5703125" style="51" customWidth="1"/>
    <col min="17" max="16384" width="9.140625" style="2"/>
  </cols>
  <sheetData>
    <row r="1" spans="1:41" ht="15.75">
      <c r="A1" s="226" t="str">
        <f>'2.Necessidades - 1º Semestre'!A1</f>
        <v xml:space="preserve">Entidade Proponente:  - Reg. na SAS: </v>
      </c>
      <c r="B1" s="227"/>
      <c r="C1" s="228"/>
      <c r="D1" s="229"/>
      <c r="E1" s="230"/>
      <c r="F1" s="231"/>
      <c r="G1" s="229"/>
      <c r="H1" s="232"/>
      <c r="I1" s="233"/>
      <c r="J1" s="228"/>
      <c r="K1" s="228"/>
      <c r="L1" s="228"/>
      <c r="M1" s="228"/>
      <c r="N1" s="228"/>
      <c r="O1" s="228"/>
      <c r="P1" s="234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.75">
      <c r="A2" s="474" t="str">
        <f>'2.Necessidades - 1º Semestre'!A2</f>
        <v xml:space="preserve">Nome do Projeto: </v>
      </c>
      <c r="B2" s="474"/>
      <c r="C2" s="474"/>
      <c r="D2" s="474"/>
      <c r="E2" s="474"/>
      <c r="F2" s="474"/>
      <c r="G2" s="474"/>
      <c r="H2" s="474"/>
      <c r="I2" s="233"/>
      <c r="J2" s="235"/>
      <c r="K2" s="235"/>
      <c r="L2" s="235"/>
      <c r="M2" s="235"/>
      <c r="N2" s="236"/>
      <c r="O2" s="228"/>
      <c r="P2" s="234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.75">
      <c r="A3" s="226" t="str">
        <f>'2.Necessidades - 1º Semestre'!A3</f>
        <v xml:space="preserve">Responsável Técnico:  / Fone(s): </v>
      </c>
      <c r="B3" s="227"/>
      <c r="C3" s="228"/>
      <c r="D3" s="229"/>
      <c r="E3" s="230"/>
      <c r="F3" s="231"/>
      <c r="G3" s="229"/>
      <c r="H3" s="232"/>
      <c r="I3" s="233"/>
      <c r="J3" s="235"/>
      <c r="K3" s="235"/>
      <c r="L3" s="235"/>
      <c r="M3" s="235"/>
      <c r="N3" s="236"/>
      <c r="O3" s="228"/>
      <c r="P3" s="234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ht="15.75">
      <c r="A4" s="226" t="str">
        <f>'2.Necessidades - 1º Semestre'!A4</f>
        <v xml:space="preserve">Responsável Legal da Entidade: </v>
      </c>
      <c r="B4" s="227"/>
      <c r="C4" s="228"/>
      <c r="D4" s="229"/>
      <c r="E4" s="230"/>
      <c r="F4" s="231"/>
      <c r="G4" s="229"/>
      <c r="H4" s="232"/>
      <c r="I4" s="233"/>
      <c r="J4" s="235"/>
      <c r="K4" s="235"/>
      <c r="L4" s="235"/>
      <c r="M4" s="235"/>
      <c r="N4" s="236"/>
      <c r="O4" s="228"/>
      <c r="P4" s="234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1" ht="15.75">
      <c r="A5" s="226" t="str">
        <f>CONCATENATE("Nome do Contador: ",'1.Parâmetros'!B14, "  Nº CRC Contador: ",'1.Parâmetros'!B15)</f>
        <v xml:space="preserve">Nome do Contador:   Nº CRC Contador: </v>
      </c>
      <c r="B5" s="227"/>
      <c r="C5" s="228"/>
      <c r="D5" s="229"/>
      <c r="E5" s="230"/>
      <c r="F5" s="231"/>
      <c r="G5" s="229"/>
      <c r="H5" s="232"/>
      <c r="I5" s="233"/>
      <c r="J5" s="235"/>
      <c r="K5" s="235"/>
      <c r="L5" s="235"/>
      <c r="M5" s="235"/>
      <c r="N5" s="236"/>
      <c r="O5" s="228"/>
      <c r="P5" s="234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41" ht="9" customHeight="1" thickBot="1">
      <c r="A6" s="226"/>
      <c r="B6" s="227"/>
      <c r="C6" s="228"/>
      <c r="D6" s="229"/>
      <c r="E6" s="230"/>
      <c r="F6" s="231"/>
      <c r="G6" s="229"/>
      <c r="H6" s="237"/>
      <c r="I6" s="233"/>
      <c r="J6" s="238"/>
      <c r="K6" s="238"/>
      <c r="L6" s="238"/>
      <c r="M6" s="238"/>
      <c r="N6" s="228"/>
      <c r="O6" s="239" t="str">
        <f>IF('1.Parâmetros'!$B$17="M","MENSAL",IF('1.Parâmetros'!$B$17="Q","QUINZENAL",IF('1.Parâmetros'!$B$17="S","SEMANAL","")))</f>
        <v>MENSAL</v>
      </c>
      <c r="P6" s="234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9.5" thickBot="1">
      <c r="A7" s="477" t="str">
        <f>IF(O6="","&gt;&gt;&gt; Preencher Periodicidade na planilha PARAM&lt;&lt;&lt;",CONCATENATE("PLANO DE APLICAÇÃO DOS RECURSOS FINANCEIROS - SOLICITADO AO PRÓ-SOCIAL - PERIODICIDADE ",O6))</f>
        <v>PLANO DE APLICAÇÃO DOS RECURSOS FINANCEIROS - SOLICITADO AO PRÓ-SOCIAL - PERIODICIDADE MENSAL</v>
      </c>
      <c r="B7" s="478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8"/>
      <c r="P7" s="48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39" customHeight="1">
      <c r="A8" s="484" t="s">
        <v>68</v>
      </c>
      <c r="B8" s="486" t="s">
        <v>15</v>
      </c>
      <c r="C8" s="278" t="s">
        <v>126</v>
      </c>
      <c r="D8" s="278" t="s">
        <v>128</v>
      </c>
      <c r="E8" s="278" t="s">
        <v>129</v>
      </c>
      <c r="F8" s="278" t="s">
        <v>130</v>
      </c>
      <c r="G8" s="278" t="s">
        <v>131</v>
      </c>
      <c r="H8" s="278" t="s">
        <v>132</v>
      </c>
      <c r="I8" s="278" t="s">
        <v>133</v>
      </c>
      <c r="J8" s="278" t="s">
        <v>134</v>
      </c>
      <c r="K8" s="278" t="s">
        <v>135</v>
      </c>
      <c r="L8" s="278" t="s">
        <v>136</v>
      </c>
      <c r="M8" s="278" t="s">
        <v>137</v>
      </c>
      <c r="N8" s="278" t="s">
        <v>138</v>
      </c>
      <c r="O8" s="486" t="s">
        <v>16</v>
      </c>
      <c r="P8" s="488" t="s">
        <v>46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46.5" customHeight="1" thickBot="1">
      <c r="A9" s="485"/>
      <c r="B9" s="487"/>
      <c r="C9" s="279" t="s">
        <v>127</v>
      </c>
      <c r="D9" s="279" t="s">
        <v>127</v>
      </c>
      <c r="E9" s="279" t="s">
        <v>127</v>
      </c>
      <c r="F9" s="279" t="s">
        <v>127</v>
      </c>
      <c r="G9" s="279" t="s">
        <v>127</v>
      </c>
      <c r="H9" s="279" t="s">
        <v>127</v>
      </c>
      <c r="I9" s="279" t="s">
        <v>127</v>
      </c>
      <c r="J9" s="279" t="s">
        <v>127</v>
      </c>
      <c r="K9" s="279" t="s">
        <v>127</v>
      </c>
      <c r="L9" s="279" t="s">
        <v>127</v>
      </c>
      <c r="M9" s="279" t="s">
        <v>127</v>
      </c>
      <c r="N9" s="279" t="s">
        <v>127</v>
      </c>
      <c r="O9" s="487"/>
      <c r="P9" s="489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48" customHeight="1">
      <c r="A10" s="248">
        <f>'5. Descrição das Rubricas'!A2</f>
        <v>1</v>
      </c>
      <c r="B10" s="249" t="str">
        <f>'5. Descrição das Rubricas'!B2</f>
        <v>Financiamento de Projetos</v>
      </c>
      <c r="C10" s="250">
        <f>SUMIF('2.Necessidades - 1º Semestre'!$A$12:$A$1953,$A10,'2.Necessidades - 1º Semestre'!G$12:G$1953)</f>
        <v>0</v>
      </c>
      <c r="D10" s="251">
        <f>SUMIF('2.Necessidades - 1º Semestre'!$A$12:$A$1953,$A10,'2.Necessidades - 1º Semestre'!I$12:I$1953)</f>
        <v>0</v>
      </c>
      <c r="E10" s="251">
        <f>SUMIF('2.Necessidades - 1º Semestre'!$A$12:$A$1953,$A10,'2.Necessidades - 1º Semestre'!K$12:K$1953)</f>
        <v>0</v>
      </c>
      <c r="F10" s="251">
        <f>SUMIF('2.Necessidades - 1º Semestre'!$A$12:$A$1953,$A10,'2.Necessidades - 1º Semestre'!M$12:M$1953)</f>
        <v>0</v>
      </c>
      <c r="G10" s="251">
        <f>SUMIF('2.Necessidades - 1º Semestre'!$A$12:$A$1953,$A10,'2.Necessidades - 1º Semestre'!O$12:O$1953)</f>
        <v>0</v>
      </c>
      <c r="H10" s="251">
        <f>SUMIF('2.Necessidades - 1º Semestre'!$A$12:$A$1953,$A10,'2.Necessidades - 1º Semestre'!Q$12:Q$1953)</f>
        <v>0</v>
      </c>
      <c r="I10" s="251">
        <f>SUMIF('2.Necessidades - 2º Semestre'!$A$12:$A$1953,$A10,'2.Necessidades - 2º Semestre'!$G$12:$G$1953)</f>
        <v>0</v>
      </c>
      <c r="J10" s="251">
        <f>SUMIF('2.Necessidades - 2º Semestre'!$A$12:$A$1953,$A10,'2.Necessidades - 2º Semestre'!$I$12:$I$1953)</f>
        <v>0</v>
      </c>
      <c r="K10" s="251">
        <f>SUMIF('2.Necessidades - 2º Semestre'!$A$12:$A$1953,$A10,'2.Necessidades - 2º Semestre'!$K$12:$K$1953)</f>
        <v>0</v>
      </c>
      <c r="L10" s="251">
        <f>SUMIF('2.Necessidades - 2º Semestre'!$A$12:$A$1953,$A10,'2.Necessidades - 2º Semestre'!$M$12:$M$1953)</f>
        <v>0</v>
      </c>
      <c r="M10" s="251">
        <f>SUMIF('2.Necessidades - 2º Semestre'!$A$12:$A$1953,$A10,'2.Necessidades - 2º Semestre'!$O$12:$O$1953)</f>
        <v>0</v>
      </c>
      <c r="N10" s="251">
        <f>SUMIF('2.Necessidades - 2º Semestre'!$A$12:$A$1953,$A10,'2.Necessidades - 2º Semestre'!$Q$12:$Q$1953)</f>
        <v>0</v>
      </c>
      <c r="O10" s="252">
        <f>SUM(C10:N10)</f>
        <v>0</v>
      </c>
      <c r="P10" s="253" t="e">
        <f t="shared" ref="P10:P19" si="0">O10/$O$20</f>
        <v>#DIV/0!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48" customHeight="1">
      <c r="A11" s="254">
        <f>'5. Descrição das Rubricas'!A3</f>
        <v>2</v>
      </c>
      <c r="B11" s="255" t="str">
        <f>'5. Descrição das Rubricas'!B3</f>
        <v>Gastos com Pessoal</v>
      </c>
      <c r="C11" s="256">
        <f>SUMIF('2.Necessidades - 1º Semestre'!$A$12:$A$1953,$A11,'2.Necessidades - 1º Semestre'!G$12:G$1953)</f>
        <v>0</v>
      </c>
      <c r="D11" s="257">
        <f>SUMIF('2.Necessidades - 1º Semestre'!$A$12:$A$1953,$A11,'2.Necessidades - 1º Semestre'!I$12:I$1953)</f>
        <v>0</v>
      </c>
      <c r="E11" s="257">
        <f>SUMIF('2.Necessidades - 1º Semestre'!$A$12:$A$1953,$A11,'2.Necessidades - 1º Semestre'!K$12:K$1953)</f>
        <v>0</v>
      </c>
      <c r="F11" s="257">
        <f>SUMIF('2.Necessidades - 1º Semestre'!$A$12:$A$1953,$A11,'2.Necessidades - 1º Semestre'!M$12:M$1953)</f>
        <v>0</v>
      </c>
      <c r="G11" s="257">
        <f>SUMIF('2.Necessidades - 1º Semestre'!$A$12:$A$1953,$A11,'2.Necessidades - 1º Semestre'!O$12:O$1953)</f>
        <v>0</v>
      </c>
      <c r="H11" s="257">
        <f>SUMIF('2.Necessidades - 1º Semestre'!$A$12:$A$1953,$A11,'2.Necessidades - 1º Semestre'!Q$12:Q$1953)</f>
        <v>0</v>
      </c>
      <c r="I11" s="257">
        <f>SUMIF('2.Necessidades - 2º Semestre'!$A$12:$A$1953,$A11,'2.Necessidades - 2º Semestre'!$G$12:$G$1953)</f>
        <v>0</v>
      </c>
      <c r="J11" s="257">
        <f>SUMIF('2.Necessidades - 2º Semestre'!$A$12:$A$1953,$A11,'2.Necessidades - 2º Semestre'!$I$12:$I$1953)</f>
        <v>0</v>
      </c>
      <c r="K11" s="257">
        <f>SUMIF('2.Necessidades - 2º Semestre'!$A$12:$A$1953,$A11,'2.Necessidades - 2º Semestre'!$K$12:$K$1953)</f>
        <v>0</v>
      </c>
      <c r="L11" s="257">
        <f>SUMIF('2.Necessidades - 2º Semestre'!$A$12:$A$1953,$A11,'2.Necessidades - 2º Semestre'!$M$12:$M$1953)</f>
        <v>0</v>
      </c>
      <c r="M11" s="257">
        <f>SUMIF('2.Necessidades - 2º Semestre'!$A$12:$A$1953,$A11,'2.Necessidades - 2º Semestre'!$O$12:$O$1953)</f>
        <v>0</v>
      </c>
      <c r="N11" s="257">
        <f>SUMIF('2.Necessidades - 2º Semestre'!$A$12:$A$1953,$A11,'2.Necessidades - 2º Semestre'!$Q$12:$Q$1953)</f>
        <v>0</v>
      </c>
      <c r="O11" s="258">
        <f t="shared" ref="O11:O19" si="1">SUM(C11:N11)</f>
        <v>0</v>
      </c>
      <c r="P11" s="259" t="e">
        <f t="shared" si="0"/>
        <v>#DIV/0!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spans="1:41" ht="48" customHeight="1">
      <c r="A12" s="260">
        <f>'5. Descrição das Rubricas'!A4</f>
        <v>3</v>
      </c>
      <c r="B12" s="261" t="str">
        <f>'5. Descrição das Rubricas'!B4</f>
        <v xml:space="preserve">Despesa de Equipamentos e Bens Permanente </v>
      </c>
      <c r="C12" s="262">
        <f>SUMIF('2.Necessidades - 1º Semestre'!$A$12:$A$1953,$A12,'2.Necessidades - 1º Semestre'!G$12:G$1953)</f>
        <v>0</v>
      </c>
      <c r="D12" s="263">
        <f>SUMIF('2.Necessidades - 1º Semestre'!$A$12:$A$1953,$A12,'2.Necessidades - 1º Semestre'!I$12:I$1953)</f>
        <v>0</v>
      </c>
      <c r="E12" s="263">
        <f>SUMIF('2.Necessidades - 1º Semestre'!$A$12:$A$1953,$A12,'2.Necessidades - 1º Semestre'!K$12:K$1953)</f>
        <v>0</v>
      </c>
      <c r="F12" s="263">
        <f>SUMIF('2.Necessidades - 1º Semestre'!$A$12:$A$1953,$A12,'2.Necessidades - 1º Semestre'!M$12:M$1953)</f>
        <v>0</v>
      </c>
      <c r="G12" s="263">
        <f>SUMIF('2.Necessidades - 1º Semestre'!$A$12:$A$1953,$A12,'2.Necessidades - 1º Semestre'!O$12:O$1953)</f>
        <v>0</v>
      </c>
      <c r="H12" s="263">
        <f>SUMIF('2.Necessidades - 1º Semestre'!$A$12:$A$1953,$A12,'2.Necessidades - 1º Semestre'!Q$12:Q$1953)</f>
        <v>0</v>
      </c>
      <c r="I12" s="263">
        <f>SUMIF('2.Necessidades - 2º Semestre'!$A$12:$A$1953,$A12,'2.Necessidades - 2º Semestre'!$G$12:$G$1953)</f>
        <v>0</v>
      </c>
      <c r="J12" s="263">
        <f>SUMIF('2.Necessidades - 2º Semestre'!$A$12:$A$1953,$A12,'2.Necessidades - 2º Semestre'!$I$12:$I$1953)</f>
        <v>0</v>
      </c>
      <c r="K12" s="263">
        <f>SUMIF('2.Necessidades - 2º Semestre'!$A$12:$A$1953,$A12,'2.Necessidades - 2º Semestre'!$K$12:$K$1953)</f>
        <v>0</v>
      </c>
      <c r="L12" s="263">
        <f>SUMIF('2.Necessidades - 2º Semestre'!$A$12:$A$1953,$A12,'2.Necessidades - 2º Semestre'!$M$12:$M$1953)</f>
        <v>0</v>
      </c>
      <c r="M12" s="263">
        <f>SUMIF('2.Necessidades - 2º Semestre'!$A$12:$A$1953,$A12,'2.Necessidades - 2º Semestre'!$O$12:$O$1953)</f>
        <v>0</v>
      </c>
      <c r="N12" s="263">
        <f>SUMIF('2.Necessidades - 2º Semestre'!$A$12:$A$1953,$A12,'2.Necessidades - 2º Semestre'!$Q$12:$Q$1953)</f>
        <v>0</v>
      </c>
      <c r="O12" s="264">
        <f t="shared" si="1"/>
        <v>0</v>
      </c>
      <c r="P12" s="265" t="e">
        <f t="shared" si="0"/>
        <v>#DIV/0!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53.25" customHeight="1">
      <c r="A13" s="254">
        <f>'5. Descrição das Rubricas'!A5</f>
        <v>4</v>
      </c>
      <c r="B13" s="255" t="str">
        <f>'5. Descrição das Rubricas'!B5</f>
        <v>Despesa de Gêneros Alimentícios, Produtos Higiene e Produtos de Limpeza</v>
      </c>
      <c r="C13" s="256">
        <f>SUMIF('2.Necessidades - 1º Semestre'!$A$12:$A$1953,$A13,'2.Necessidades - 1º Semestre'!G$12:G$1953)</f>
        <v>0</v>
      </c>
      <c r="D13" s="257">
        <f>SUMIF('2.Necessidades - 1º Semestre'!$A$12:$A$1953,$A13,'2.Necessidades - 1º Semestre'!I$12:I$1953)</f>
        <v>0</v>
      </c>
      <c r="E13" s="257">
        <f>SUMIF('2.Necessidades - 1º Semestre'!$A$12:$A$1953,$A13,'2.Necessidades - 1º Semestre'!K$12:K$1953)</f>
        <v>0</v>
      </c>
      <c r="F13" s="257">
        <f>SUMIF('2.Necessidades - 1º Semestre'!$A$12:$A$1953,$A13,'2.Necessidades - 1º Semestre'!M$12:M$1953)</f>
        <v>0</v>
      </c>
      <c r="G13" s="257">
        <f>SUMIF('2.Necessidades - 1º Semestre'!$A$12:$A$1953,$A13,'2.Necessidades - 1º Semestre'!O$12:O$1953)</f>
        <v>0</v>
      </c>
      <c r="H13" s="257">
        <f>SUMIF('2.Necessidades - 1º Semestre'!$A$12:$A$1953,$A13,'2.Necessidades - 1º Semestre'!Q$12:Q$1953)</f>
        <v>0</v>
      </c>
      <c r="I13" s="257">
        <f>SUMIF('2.Necessidades - 2º Semestre'!$A$12:$A$1953,$A13,'2.Necessidades - 2º Semestre'!$G$12:$G$1953)</f>
        <v>0</v>
      </c>
      <c r="J13" s="257">
        <f>SUMIF('2.Necessidades - 2º Semestre'!$A$12:$A$1953,$A13,'2.Necessidades - 2º Semestre'!$I$12:$I$1953)</f>
        <v>0</v>
      </c>
      <c r="K13" s="257">
        <f>SUMIF('2.Necessidades - 2º Semestre'!$A$12:$A$1953,$A13,'2.Necessidades - 2º Semestre'!$K$12:$K$1953)</f>
        <v>0</v>
      </c>
      <c r="L13" s="257">
        <f>SUMIF('2.Necessidades - 2º Semestre'!$A$12:$A$1953,$A13,'2.Necessidades - 2º Semestre'!$M$12:$M$1953)</f>
        <v>0</v>
      </c>
      <c r="M13" s="257">
        <f>SUMIF('2.Necessidades - 2º Semestre'!$A$12:$A$1953,$A13,'2.Necessidades - 2º Semestre'!$O$12:$O$1953)</f>
        <v>0</v>
      </c>
      <c r="N13" s="257">
        <f>SUMIF('2.Necessidades - 2º Semestre'!$A$12:$A$1953,$A13,'2.Necessidades - 2º Semestre'!$Q$12:$Q$1953)</f>
        <v>0</v>
      </c>
      <c r="O13" s="258">
        <f t="shared" si="1"/>
        <v>0</v>
      </c>
      <c r="P13" s="259" t="e">
        <f t="shared" si="0"/>
        <v>#DIV/0!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</row>
    <row r="14" spans="1:41" ht="48" customHeight="1">
      <c r="A14" s="260">
        <f>'5. Descrição das Rubricas'!A6</f>
        <v>5</v>
      </c>
      <c r="B14" s="261" t="str">
        <f>'5. Descrição das Rubricas'!B6</f>
        <v>Despesa Fixas, de Transporte e Hospedagem</v>
      </c>
      <c r="C14" s="262">
        <f>SUMIF('2.Necessidades - 1º Semestre'!$A$12:$A$1953,$A14,'2.Necessidades - 1º Semestre'!G$12:G$1953)</f>
        <v>0</v>
      </c>
      <c r="D14" s="263">
        <f>SUMIF('2.Necessidades - 1º Semestre'!$A$12:$A$1953,$A14,'2.Necessidades - 1º Semestre'!I$12:I$1953)</f>
        <v>0</v>
      </c>
      <c r="E14" s="263">
        <f>SUMIF('2.Necessidades - 1º Semestre'!$A$12:$A$1953,$A14,'2.Necessidades - 1º Semestre'!K$12:K$1953)</f>
        <v>0</v>
      </c>
      <c r="F14" s="263">
        <f>SUMIF('2.Necessidades - 1º Semestre'!$A$12:$A$1953,$A14,'2.Necessidades - 1º Semestre'!M$12:M$1953)</f>
        <v>0</v>
      </c>
      <c r="G14" s="263">
        <f>SUMIF('2.Necessidades - 1º Semestre'!$A$12:$A$1953,$A14,'2.Necessidades - 1º Semestre'!O$12:O$1953)</f>
        <v>0</v>
      </c>
      <c r="H14" s="263">
        <f>SUMIF('2.Necessidades - 1º Semestre'!$A$12:$A$1953,$A14,'2.Necessidades - 1º Semestre'!Q$12:Q$1953)</f>
        <v>0</v>
      </c>
      <c r="I14" s="263">
        <f>SUMIF('2.Necessidades - 2º Semestre'!$A$12:$A$1953,$A14,'2.Necessidades - 2º Semestre'!$G$12:$G$1953)</f>
        <v>0</v>
      </c>
      <c r="J14" s="263">
        <f>SUMIF('2.Necessidades - 2º Semestre'!$A$12:$A$1953,$A14,'2.Necessidades - 2º Semestre'!$I$12:$I$1953)</f>
        <v>0</v>
      </c>
      <c r="K14" s="263">
        <f>SUMIF('2.Necessidades - 2º Semestre'!$A$12:$A$1953,$A14,'2.Necessidades - 2º Semestre'!$K$12:$K$1953)</f>
        <v>0</v>
      </c>
      <c r="L14" s="263">
        <f>SUMIF('2.Necessidades - 2º Semestre'!$A$12:$A$1953,$A14,'2.Necessidades - 2º Semestre'!$M$12:$M$1953)</f>
        <v>0</v>
      </c>
      <c r="M14" s="263">
        <f>SUMIF('2.Necessidades - 2º Semestre'!$A$12:$A$1953,$A14,'2.Necessidades - 2º Semestre'!$O$12:$O$1953)</f>
        <v>0</v>
      </c>
      <c r="N14" s="263">
        <f>SUMIF('2.Necessidades - 2º Semestre'!$A$12:$A$1953,$A14,'2.Necessidades - 2º Semestre'!$Q$12:$Q$1953)</f>
        <v>0</v>
      </c>
      <c r="O14" s="264">
        <f t="shared" si="1"/>
        <v>0</v>
      </c>
      <c r="P14" s="265" t="e">
        <f t="shared" si="0"/>
        <v>#DIV/0!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</row>
    <row r="15" spans="1:41" ht="48" customHeight="1">
      <c r="A15" s="254">
        <f>'5. Descrição das Rubricas'!A7</f>
        <v>6</v>
      </c>
      <c r="B15" s="266" t="str">
        <f>'5. Descrição das Rubricas'!B7</f>
        <v>Despesas de Material de Consumo</v>
      </c>
      <c r="C15" s="256">
        <f>SUMIF('2.Necessidades - 1º Semestre'!$A$12:$A$1953,$A15,'2.Necessidades - 1º Semestre'!G$12:G$1953)</f>
        <v>0</v>
      </c>
      <c r="D15" s="257">
        <f>SUMIF('2.Necessidades - 1º Semestre'!$A$12:$A$1953,$A15,'2.Necessidades - 1º Semestre'!I$12:I$1953)</f>
        <v>0</v>
      </c>
      <c r="E15" s="257">
        <f>SUMIF('2.Necessidades - 1º Semestre'!$A$12:$A$1953,$A15,'2.Necessidades - 1º Semestre'!K$12:K$1953)</f>
        <v>0</v>
      </c>
      <c r="F15" s="257">
        <f>SUMIF('2.Necessidades - 1º Semestre'!$A$12:$A$1953,$A15,'2.Necessidades - 1º Semestre'!M$12:M$1953)</f>
        <v>0</v>
      </c>
      <c r="G15" s="257">
        <f>SUMIF('2.Necessidades - 1º Semestre'!$A$12:$A$1953,$A15,'2.Necessidades - 1º Semestre'!O$12:O$1953)</f>
        <v>0</v>
      </c>
      <c r="H15" s="257">
        <f>SUMIF('2.Necessidades - 1º Semestre'!$A$12:$A$1953,$A15,'2.Necessidades - 1º Semestre'!Q$12:Q$1953)</f>
        <v>0</v>
      </c>
      <c r="I15" s="257">
        <f>SUMIF('2.Necessidades - 2º Semestre'!$A$12:$A$1953,$A15,'2.Necessidades - 2º Semestre'!$G$12:$G$1953)</f>
        <v>0</v>
      </c>
      <c r="J15" s="257">
        <f>SUMIF('2.Necessidades - 2º Semestre'!$A$12:$A$1953,$A15,'2.Necessidades - 2º Semestre'!$I$12:$I$1953)</f>
        <v>0</v>
      </c>
      <c r="K15" s="257">
        <f>SUMIF('2.Necessidades - 2º Semestre'!$A$12:$A$1953,$A15,'2.Necessidades - 2º Semestre'!$K$12:$K$1953)</f>
        <v>0</v>
      </c>
      <c r="L15" s="257">
        <f>SUMIF('2.Necessidades - 2º Semestre'!$A$12:$A$1953,$A15,'2.Necessidades - 2º Semestre'!$M$12:$M$1953)</f>
        <v>0</v>
      </c>
      <c r="M15" s="257">
        <f>SUMIF('2.Necessidades - 2º Semestre'!$A$12:$A$1953,$A15,'2.Necessidades - 2º Semestre'!$O$12:$O$1953)</f>
        <v>0</v>
      </c>
      <c r="N15" s="257">
        <f>SUMIF('2.Necessidades - 2º Semestre'!$A$12:$A$1953,$A15,'2.Necessidades - 2º Semestre'!$Q$12:$Q$1953)</f>
        <v>0</v>
      </c>
      <c r="O15" s="258">
        <f t="shared" si="1"/>
        <v>0</v>
      </c>
      <c r="P15" s="259" t="e">
        <f t="shared" si="0"/>
        <v>#DIV/0!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1" ht="48" customHeight="1">
      <c r="A16" s="260">
        <f>'5. Descrição das Rubricas'!A8</f>
        <v>7</v>
      </c>
      <c r="B16" s="261" t="str">
        <f>'5. Descrição das Rubricas'!B8</f>
        <v>Despesas de Material de Obra e Infraestrutura</v>
      </c>
      <c r="C16" s="262">
        <f>SUMIF('2.Necessidades - 1º Semestre'!$A$12:$A$1953,$A16,'2.Necessidades - 1º Semestre'!G$12:G$1953)</f>
        <v>0</v>
      </c>
      <c r="D16" s="263">
        <f>SUMIF('2.Necessidades - 1º Semestre'!$A$12:$A$1953,$A16,'2.Necessidades - 1º Semestre'!I$12:I$1953)</f>
        <v>0</v>
      </c>
      <c r="E16" s="263">
        <f>SUMIF('2.Necessidades - 1º Semestre'!$A$12:$A$1953,$A16,'2.Necessidades - 1º Semestre'!K$12:K$1953)</f>
        <v>0</v>
      </c>
      <c r="F16" s="263">
        <f>SUMIF('2.Necessidades - 1º Semestre'!$A$12:$A$1953,$A16,'2.Necessidades - 1º Semestre'!M$12:M$1953)</f>
        <v>0</v>
      </c>
      <c r="G16" s="263">
        <f>SUMIF('2.Necessidades - 1º Semestre'!$A$12:$A$1953,$A16,'2.Necessidades - 1º Semestre'!O$12:O$1953)</f>
        <v>0</v>
      </c>
      <c r="H16" s="263">
        <f>SUMIF('2.Necessidades - 1º Semestre'!$A$12:$A$1953,$A16,'2.Necessidades - 1º Semestre'!Q$12:Q$1953)</f>
        <v>0</v>
      </c>
      <c r="I16" s="263">
        <f>SUMIF('2.Necessidades - 2º Semestre'!$A$12:$A$1953,$A16,'2.Necessidades - 2º Semestre'!$G$12:$G$1953)</f>
        <v>0</v>
      </c>
      <c r="J16" s="263">
        <f>SUMIF('2.Necessidades - 2º Semestre'!$A$12:$A$1953,$A16,'2.Necessidades - 2º Semestre'!$I$12:$I$1953)</f>
        <v>0</v>
      </c>
      <c r="K16" s="263">
        <f>SUMIF('2.Necessidades - 2º Semestre'!$A$12:$A$1953,$A16,'2.Necessidades - 2º Semestre'!$K$12:$K$1953)</f>
        <v>0</v>
      </c>
      <c r="L16" s="263">
        <f>SUMIF('2.Necessidades - 2º Semestre'!$A$12:$A$1953,$A16,'2.Necessidades - 2º Semestre'!$M$12:$M$1953)</f>
        <v>0</v>
      </c>
      <c r="M16" s="263">
        <f>SUMIF('2.Necessidades - 2º Semestre'!$A$12:$A$1953,$A16,'2.Necessidades - 2º Semestre'!$O$12:$O$1953)</f>
        <v>0</v>
      </c>
      <c r="N16" s="263">
        <f>SUMIF('2.Necessidades - 2º Semestre'!$A$12:$A$1953,$A16,'2.Necessidades - 2º Semestre'!$Q$12:$Q$1953)</f>
        <v>0</v>
      </c>
      <c r="O16" s="264">
        <f t="shared" si="1"/>
        <v>0</v>
      </c>
      <c r="P16" s="265" t="e">
        <f t="shared" si="0"/>
        <v>#DIV/0!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48" customHeight="1">
      <c r="A17" s="267">
        <f>'5. Descrição das Rubricas'!A9</f>
        <v>8</v>
      </c>
      <c r="B17" s="268" t="str">
        <f>'5. Descrição das Rubricas'!B9</f>
        <v>Despesas de Prestação de Serviços de Terceiros</v>
      </c>
      <c r="C17" s="256">
        <f>SUMIF('2.Necessidades - 1º Semestre'!$A$12:$A$1953,$A17,'2.Necessidades - 1º Semestre'!G$12:G$1953)</f>
        <v>0</v>
      </c>
      <c r="D17" s="257">
        <f>SUMIF('2.Necessidades - 1º Semestre'!$A$12:$A$1953,$A17,'2.Necessidades - 1º Semestre'!I$12:I$1953)</f>
        <v>0</v>
      </c>
      <c r="E17" s="257">
        <f>SUMIF('2.Necessidades - 1º Semestre'!$A$12:$A$1953,$A17,'2.Necessidades - 1º Semestre'!K$12:K$1953)</f>
        <v>0</v>
      </c>
      <c r="F17" s="257">
        <f>SUMIF('2.Necessidades - 1º Semestre'!$A$12:$A$1953,$A17,'2.Necessidades - 1º Semestre'!M$12:M$1953)</f>
        <v>0</v>
      </c>
      <c r="G17" s="257">
        <f>SUMIF('2.Necessidades - 1º Semestre'!$A$12:$A$1953,$A17,'2.Necessidades - 1º Semestre'!O$12:O$1953)</f>
        <v>0</v>
      </c>
      <c r="H17" s="257">
        <f>SUMIF('2.Necessidades - 1º Semestre'!$A$12:$A$1953,$A17,'2.Necessidades - 1º Semestre'!Q$12:Q$1953)</f>
        <v>0</v>
      </c>
      <c r="I17" s="257">
        <f>SUMIF('2.Necessidades - 2º Semestre'!$A$12:$A$1953,$A17,'2.Necessidades - 2º Semestre'!$G$12:$G$1953)</f>
        <v>0</v>
      </c>
      <c r="J17" s="257">
        <f>SUMIF('2.Necessidades - 2º Semestre'!$A$12:$A$1953,$A17,'2.Necessidades - 2º Semestre'!$I$12:$I$1953)</f>
        <v>0</v>
      </c>
      <c r="K17" s="257">
        <f>SUMIF('2.Necessidades - 2º Semestre'!$A$12:$A$1953,$A17,'2.Necessidades - 2º Semestre'!$K$12:$K$1953)</f>
        <v>0</v>
      </c>
      <c r="L17" s="257">
        <f>SUMIF('2.Necessidades - 2º Semestre'!$A$12:$A$1953,$A17,'2.Necessidades - 2º Semestre'!$M$12:$M$1953)</f>
        <v>0</v>
      </c>
      <c r="M17" s="257">
        <f>SUMIF('2.Necessidades - 2º Semestre'!$A$12:$A$1953,$A17,'2.Necessidades - 2º Semestre'!$O$12:$O$1953)</f>
        <v>0</v>
      </c>
      <c r="N17" s="257">
        <f>SUMIF('2.Necessidades - 2º Semestre'!$A$12:$A$1953,$A17,'2.Necessidades - 2º Semestre'!$Q$12:$Q$1953)</f>
        <v>0</v>
      </c>
      <c r="O17" s="258">
        <f t="shared" si="1"/>
        <v>0</v>
      </c>
      <c r="P17" s="259" t="e">
        <f t="shared" si="0"/>
        <v>#DIV/0!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48" customHeight="1">
      <c r="A18" s="260">
        <f>'5. Descrição das Rubricas'!A10</f>
        <v>9</v>
      </c>
      <c r="B18" s="261" t="str">
        <f>'5. Descrição das Rubricas'!B10</f>
        <v>Despesas Administrativas Relativas ao Projeto</v>
      </c>
      <c r="C18" s="262">
        <f>SUMIF('2.Necessidades - 1º Semestre'!$A$12:$A$1953,$A18,'2.Necessidades - 1º Semestre'!G$12:G$1953)</f>
        <v>0</v>
      </c>
      <c r="D18" s="263">
        <f>SUMIF('2.Necessidades - 1º Semestre'!$A$12:$A$1953,$A18,'2.Necessidades - 1º Semestre'!I$12:I$1953)</f>
        <v>0</v>
      </c>
      <c r="E18" s="263">
        <f>SUMIF('2.Necessidades - 1º Semestre'!$A$12:$A$1953,$A18,'2.Necessidades - 1º Semestre'!K$12:K$1953)</f>
        <v>0</v>
      </c>
      <c r="F18" s="263">
        <f>SUMIF('2.Necessidades - 1º Semestre'!$A$12:$A$1953,$A18,'2.Necessidades - 1º Semestre'!M$12:M$1953)</f>
        <v>0</v>
      </c>
      <c r="G18" s="263">
        <f>SUMIF('2.Necessidades - 1º Semestre'!$A$12:$A$1953,$A18,'2.Necessidades - 1º Semestre'!O$12:O$1953)</f>
        <v>0</v>
      </c>
      <c r="H18" s="263">
        <f>SUMIF('2.Necessidades - 1º Semestre'!$A$12:$A$1953,$A18,'2.Necessidades - 1º Semestre'!Q$12:Q$1953)</f>
        <v>0</v>
      </c>
      <c r="I18" s="263">
        <f>SUMIF('2.Necessidades - 2º Semestre'!$A$12:$A$1953,$A18,'2.Necessidades - 2º Semestre'!$G$12:$G$1953)</f>
        <v>0</v>
      </c>
      <c r="J18" s="263">
        <f>SUMIF('2.Necessidades - 2º Semestre'!$A$12:$A$1953,$A18,'2.Necessidades - 2º Semestre'!$I$12:$I$1953)</f>
        <v>0</v>
      </c>
      <c r="K18" s="263">
        <f>SUMIF('2.Necessidades - 2º Semestre'!$A$12:$A$1953,$A18,'2.Necessidades - 2º Semestre'!$K$12:$K$1953)</f>
        <v>0</v>
      </c>
      <c r="L18" s="263">
        <f>SUMIF('2.Necessidades - 2º Semestre'!$A$12:$A$1953,$A18,'2.Necessidades - 2º Semestre'!$M$12:$M$1953)</f>
        <v>0</v>
      </c>
      <c r="M18" s="263">
        <f>SUMIF('2.Necessidades - 2º Semestre'!$A$12:$A$1953,$A18,'2.Necessidades - 2º Semestre'!$O$12:$O$1953)</f>
        <v>0</v>
      </c>
      <c r="N18" s="263">
        <f>SUMIF('2.Necessidades - 2º Semestre'!$A$12:$A$1953,$A18,'2.Necessidades - 2º Semestre'!$Q$12:$Q$1953)</f>
        <v>0</v>
      </c>
      <c r="O18" s="264">
        <f t="shared" si="1"/>
        <v>0</v>
      </c>
      <c r="P18" s="265" t="e">
        <f t="shared" si="0"/>
        <v>#DIV/0!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</row>
    <row r="19" spans="1:41" ht="48.75" customHeight="1" thickBot="1">
      <c r="A19" s="269">
        <f>'5. Descrição das Rubricas'!A11</f>
        <v>10</v>
      </c>
      <c r="B19" s="270" t="str">
        <f>'5. Descrição das Rubricas'!B11</f>
        <v>Rubrica Livre</v>
      </c>
      <c r="C19" s="271">
        <f>SUMIF('2.Necessidades - 1º Semestre'!$A$12:$A$1953,$A19,'2.Necessidades - 1º Semestre'!G$12:G$1953)</f>
        <v>0</v>
      </c>
      <c r="D19" s="272">
        <f>SUMIF('2.Necessidades - 1º Semestre'!$A$12:$A$1953,$A19,'2.Necessidades - 1º Semestre'!I$12:I$1953)</f>
        <v>0</v>
      </c>
      <c r="E19" s="272">
        <f>SUMIF('2.Necessidades - 1º Semestre'!$A$12:$A$1953,$A19,'2.Necessidades - 1º Semestre'!K$12:K$1953)</f>
        <v>0</v>
      </c>
      <c r="F19" s="272">
        <f>SUMIF('2.Necessidades - 1º Semestre'!$A$12:$A$1953,$A19,'2.Necessidades - 1º Semestre'!M$12:M$1953)</f>
        <v>0</v>
      </c>
      <c r="G19" s="272">
        <f>SUMIF('2.Necessidades - 1º Semestre'!$A$12:$A$1953,$A19,'2.Necessidades - 1º Semestre'!O$12:O$1953)</f>
        <v>0</v>
      </c>
      <c r="H19" s="272">
        <f>SUMIF('2.Necessidades - 1º Semestre'!$A$12:$A$1953,$A19,'2.Necessidades - 1º Semestre'!Q$12:Q$1953)</f>
        <v>0</v>
      </c>
      <c r="I19" s="272">
        <f>SUMIF('2.Necessidades - 2º Semestre'!$A$12:$A$1953,$A19,'2.Necessidades - 2º Semestre'!$G$12:$G$1953)</f>
        <v>0</v>
      </c>
      <c r="J19" s="272">
        <f>SUMIF('2.Necessidades - 2º Semestre'!$A$12:$A$1953,$A19,'2.Necessidades - 2º Semestre'!$I$12:$I$1953)</f>
        <v>0</v>
      </c>
      <c r="K19" s="272">
        <f>SUMIF('2.Necessidades - 2º Semestre'!$A$12:$A$1953,$A19,'2.Necessidades - 2º Semestre'!$K$12:$K$1953)</f>
        <v>0</v>
      </c>
      <c r="L19" s="272">
        <f>SUMIF('2.Necessidades - 2º Semestre'!$A$12:$A$1953,$A19,'2.Necessidades - 2º Semestre'!$M$12:$M$1953)</f>
        <v>0</v>
      </c>
      <c r="M19" s="272">
        <f>SUMIF('2.Necessidades - 2º Semestre'!$A$12:$A$1953,$A19,'2.Necessidades - 2º Semestre'!$O$12:$O$1953)</f>
        <v>0</v>
      </c>
      <c r="N19" s="273">
        <f>SUMIF('2.Necessidades - 2º Semestre'!$A$12:$A$1953,$A19,'2.Necessidades - 2º Semestre'!$Q$12:$Q$1953)</f>
        <v>0</v>
      </c>
      <c r="O19" s="274">
        <f t="shared" si="1"/>
        <v>0</v>
      </c>
      <c r="P19" s="275" t="e">
        <f t="shared" si="0"/>
        <v>#DIV/0!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</row>
    <row r="20" spans="1:41" ht="48" customHeight="1" thickBot="1">
      <c r="A20" s="475" t="s">
        <v>17</v>
      </c>
      <c r="B20" s="476"/>
      <c r="C20" s="276">
        <f t="shared" ref="C20:N20" si="2">SUM(C10:C19)</f>
        <v>0</v>
      </c>
      <c r="D20" s="276">
        <f t="shared" si="2"/>
        <v>0</v>
      </c>
      <c r="E20" s="276">
        <f t="shared" si="2"/>
        <v>0</v>
      </c>
      <c r="F20" s="276">
        <f t="shared" si="2"/>
        <v>0</v>
      </c>
      <c r="G20" s="276">
        <f t="shared" si="2"/>
        <v>0</v>
      </c>
      <c r="H20" s="276">
        <f t="shared" si="2"/>
        <v>0</v>
      </c>
      <c r="I20" s="276">
        <f t="shared" si="2"/>
        <v>0</v>
      </c>
      <c r="J20" s="276">
        <f t="shared" si="2"/>
        <v>0</v>
      </c>
      <c r="K20" s="276">
        <f t="shared" si="2"/>
        <v>0</v>
      </c>
      <c r="L20" s="276">
        <f t="shared" si="2"/>
        <v>0</v>
      </c>
      <c r="M20" s="276">
        <f t="shared" si="2"/>
        <v>0</v>
      </c>
      <c r="N20" s="277">
        <f t="shared" si="2"/>
        <v>0</v>
      </c>
      <c r="O20" s="240">
        <f>IF(SUM(O10:O19)=SUM(C20:N20),SUM(O10:O19),"problemas")</f>
        <v>0</v>
      </c>
      <c r="P20" s="241" t="e">
        <f>SUM(P10:P19)</f>
        <v>#DIV/0!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</row>
    <row r="21" spans="1:41" ht="18.75" customHeight="1" thickBot="1">
      <c r="A21" s="473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</row>
    <row r="22" spans="1:41" ht="20.25" customHeight="1" thickBot="1">
      <c r="A22" s="481" t="s">
        <v>123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3"/>
      <c r="O22" s="242" t="s">
        <v>66</v>
      </c>
      <c r="P22" s="243" t="s">
        <v>65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</row>
    <row r="23" spans="1:41" ht="19.5" thickBot="1">
      <c r="A23" s="467" t="s">
        <v>124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9"/>
      <c r="O23" s="246">
        <f t="shared" ref="O23" si="3">O20*0.08</f>
        <v>0</v>
      </c>
      <c r="P23" s="247" t="e">
        <f>O23/O20</f>
        <v>#DIV/0!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9.5" thickBot="1">
      <c r="A24" s="470" t="s">
        <v>125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2"/>
      <c r="O24" s="244">
        <f t="shared" ref="O24" si="4">O20*0.02</f>
        <v>0</v>
      </c>
      <c r="P24" s="245" t="e">
        <f>O24/O20</f>
        <v>#DIV/0!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</row>
    <row r="25" spans="1:41" ht="19.5" customHeight="1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2"/>
      <c r="P25" s="5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</row>
    <row r="26" spans="1:41" ht="12" customHeight="1">
      <c r="A26" s="4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2" customHeight="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3"/>
      <c r="P27" s="5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18.75" customHeight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5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5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5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5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5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16" s="40" customFormat="1">
      <c r="A33" s="41"/>
      <c r="P33" s="50"/>
    </row>
    <row r="34" spans="1:16" s="40" customFormat="1">
      <c r="A34" s="41"/>
      <c r="P34" s="50"/>
    </row>
    <row r="35" spans="1:16" s="40" customFormat="1">
      <c r="A35" s="41"/>
      <c r="P35" s="50"/>
    </row>
    <row r="36" spans="1:16" s="40" customFormat="1">
      <c r="A36" s="41"/>
      <c r="P36" s="50"/>
    </row>
    <row r="37" spans="1:16" s="40" customFormat="1">
      <c r="A37" s="41"/>
      <c r="P37" s="50"/>
    </row>
    <row r="38" spans="1:16" s="40" customFormat="1">
      <c r="A38" s="41"/>
      <c r="P38" s="50"/>
    </row>
    <row r="39" spans="1:16" s="40" customFormat="1">
      <c r="A39" s="41"/>
      <c r="P39" s="50"/>
    </row>
    <row r="40" spans="1:16" s="40" customFormat="1">
      <c r="A40" s="41"/>
      <c r="P40" s="50"/>
    </row>
    <row r="41" spans="1:16" s="40" customFormat="1">
      <c r="A41" s="41"/>
      <c r="P41" s="50"/>
    </row>
    <row r="42" spans="1:16" s="40" customFormat="1">
      <c r="A42" s="41"/>
      <c r="P42" s="50"/>
    </row>
    <row r="43" spans="1:16" s="40" customFormat="1">
      <c r="A43" s="41"/>
      <c r="P43" s="50"/>
    </row>
    <row r="44" spans="1:16" s="40" customFormat="1">
      <c r="A44" s="41"/>
      <c r="P44" s="50"/>
    </row>
    <row r="45" spans="1:16" s="40" customFormat="1">
      <c r="A45" s="41"/>
      <c r="P45" s="50"/>
    </row>
    <row r="46" spans="1:16" s="40" customFormat="1">
      <c r="A46" s="41"/>
      <c r="P46" s="50"/>
    </row>
    <row r="47" spans="1:16" s="40" customFormat="1">
      <c r="A47" s="41"/>
      <c r="P47" s="50"/>
    </row>
    <row r="48" spans="1:16" s="40" customFormat="1">
      <c r="A48" s="1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1"/>
    </row>
  </sheetData>
  <sheetProtection password="DB8F" sheet="1" objects="1" scenarios="1" formatColumns="0" formatRows="0" selectLockedCells="1" selectUnlockedCells="1"/>
  <mergeCells count="11">
    <mergeCell ref="A23:N23"/>
    <mergeCell ref="A24:N24"/>
    <mergeCell ref="A21:P21"/>
    <mergeCell ref="A2:H2"/>
    <mergeCell ref="A20:B20"/>
    <mergeCell ref="A7:P7"/>
    <mergeCell ref="A22:N22"/>
    <mergeCell ref="A8:A9"/>
    <mergeCell ref="B8:B9"/>
    <mergeCell ref="O8:O9"/>
    <mergeCell ref="P8:P9"/>
  </mergeCells>
  <conditionalFormatting sqref="O10:O19">
    <cfRule type="cellIs" dxfId="9" priority="1" stopIfTrue="1" operator="greaterThan">
      <formula>0</formula>
    </cfRule>
  </conditionalFormatting>
  <conditionalFormatting sqref="C10:N19">
    <cfRule type="cellIs" dxfId="8" priority="2" stopIfTrue="1" operator="greaterThan">
      <formula>0</formula>
    </cfRule>
    <cfRule type="cellIs" dxfId="7" priority="3" stopIfTrue="1" operator="greaterThan">
      <formula>0</formula>
    </cfRule>
    <cfRule type="cellIs" dxfId="6" priority="4" stopIfTrue="1" operator="greaterThan">
      <formula>1.87</formula>
    </cfRule>
  </conditionalFormatting>
  <printOptions horizontalCentered="1" verticalCentered="1"/>
  <pageMargins left="0" right="0" top="0" bottom="0" header="0" footer="0"/>
  <pageSetup paperSize="9" scale="50" firstPageNumber="0" orientation="landscape" verticalDpi="300" r:id="rId1"/>
  <headerFooter alignWithMargins="0">
    <oddFooter>&amp;LPlano de Aplicação dos Recursos Financeiros do PRÓ-SOCIAL&amp;R&amp;N</oddFooter>
  </headerFooter>
  <ignoredErrors>
    <ignoredError sqref="O20" formula="1"/>
    <ignoredError sqref="P10:P20 P23:P2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theme="9" tint="0.39997558519241921"/>
    <pageSetUpPr fitToPage="1"/>
  </sheetPr>
  <dimension ref="A1:T21"/>
  <sheetViews>
    <sheetView showGridLines="0" zoomScale="75" zoomScaleNormal="75" workbookViewId="0">
      <selection activeCell="L28" sqref="L28"/>
    </sheetView>
  </sheetViews>
  <sheetFormatPr defaultColWidth="9" defaultRowHeight="12.75"/>
  <cols>
    <col min="1" max="1" width="10" customWidth="1"/>
    <col min="2" max="2" width="31.85546875" customWidth="1"/>
    <col min="3" max="5" width="14.85546875" bestFit="1" customWidth="1"/>
    <col min="6" max="6" width="18" customWidth="1"/>
    <col min="7" max="8" width="14.85546875" bestFit="1" customWidth="1"/>
    <col min="9" max="9" width="17.7109375" style="190" bestFit="1" customWidth="1"/>
    <col min="10" max="15" width="14.85546875" bestFit="1" customWidth="1"/>
    <col min="16" max="16" width="17.5703125" bestFit="1" customWidth="1"/>
    <col min="17" max="17" width="19.85546875" bestFit="1" customWidth="1"/>
  </cols>
  <sheetData>
    <row r="1" spans="1:20" s="2" customFormat="1" ht="15.75">
      <c r="A1" s="3" t="str">
        <f>'2.Necessidades - 1º Semestre'!A1</f>
        <v xml:space="preserve">Entidade Proponente:  - Reg. na SAS: </v>
      </c>
      <c r="B1" s="4"/>
      <c r="D1" s="5"/>
      <c r="E1" s="6"/>
      <c r="F1" s="7"/>
      <c r="G1" s="5"/>
      <c r="H1" s="8"/>
      <c r="I1" s="177"/>
      <c r="J1" s="9"/>
    </row>
    <row r="2" spans="1:20" s="2" customFormat="1" ht="12.75" customHeight="1">
      <c r="A2" s="490" t="str">
        <f>'2.Necessidades - 1º Semestre'!A2</f>
        <v xml:space="preserve">Nome do Projeto: </v>
      </c>
      <c r="B2" s="490"/>
      <c r="C2" s="490"/>
      <c r="D2" s="490"/>
      <c r="E2" s="490"/>
      <c r="F2" s="490"/>
      <c r="G2" s="490"/>
      <c r="H2" s="490"/>
      <c r="I2" s="188"/>
      <c r="J2" s="9"/>
      <c r="K2" s="10"/>
      <c r="L2" s="10"/>
      <c r="M2" s="10"/>
      <c r="N2" s="10"/>
      <c r="O2" s="11"/>
      <c r="P2" s="11"/>
    </row>
    <row r="3" spans="1:20" s="2" customFormat="1" ht="15.75">
      <c r="A3" s="3" t="str">
        <f>'2.Necessidades - 1º Semestre'!A3</f>
        <v xml:space="preserve">Responsável Técnico:  / Fone(s): </v>
      </c>
      <c r="B3" s="4"/>
      <c r="D3" s="5"/>
      <c r="E3" s="6"/>
      <c r="F3" s="7"/>
      <c r="G3" s="5"/>
      <c r="H3" s="8"/>
      <c r="I3" s="177"/>
      <c r="J3" s="9"/>
      <c r="K3" s="10"/>
      <c r="L3" s="10"/>
      <c r="M3" s="10"/>
      <c r="N3" s="10"/>
      <c r="O3" s="11"/>
      <c r="P3" s="11"/>
      <c r="T3" s="12"/>
    </row>
    <row r="4" spans="1:20" s="2" customFormat="1" ht="15.75">
      <c r="A4" s="3" t="str">
        <f>'2.Necessidades - 1º Semestre'!A4</f>
        <v xml:space="preserve">Responsável Legal da Entidade: </v>
      </c>
      <c r="B4" s="4"/>
      <c r="D4" s="5"/>
      <c r="E4" s="6"/>
      <c r="F4" s="7"/>
      <c r="G4" s="5"/>
      <c r="H4" s="8"/>
      <c r="I4" s="177"/>
      <c r="J4" s="9"/>
      <c r="K4" s="10"/>
      <c r="L4" s="10"/>
      <c r="M4" s="10"/>
      <c r="N4" s="10"/>
      <c r="O4" s="11"/>
      <c r="P4" s="11"/>
      <c r="T4" s="12"/>
    </row>
    <row r="5" spans="1:20" s="2" customFormat="1" ht="15.75">
      <c r="A5" s="3" t="str">
        <f>CONCATENATE("Nome do Contador: ",'1.Parâmetros'!B14, "  Nº CRC Contador: ",'1.Parâmetros'!B15)</f>
        <v xml:space="preserve">Nome do Contador:   Nº CRC Contador: </v>
      </c>
      <c r="B5" s="4"/>
      <c r="D5" s="5"/>
      <c r="E5" s="6"/>
      <c r="F5" s="7"/>
      <c r="G5" s="5"/>
      <c r="H5" s="8"/>
      <c r="I5" s="177"/>
      <c r="J5" s="9"/>
      <c r="K5" s="10"/>
      <c r="L5" s="10"/>
      <c r="M5" s="10"/>
      <c r="N5" s="10"/>
      <c r="O5" s="11"/>
      <c r="P5" s="11"/>
      <c r="T5" s="12"/>
    </row>
    <row r="6" spans="1:20" s="2" customFormat="1" ht="16.5" thickBot="1">
      <c r="A6" s="3"/>
      <c r="B6" s="4"/>
      <c r="D6" s="5"/>
      <c r="E6" s="6"/>
      <c r="F6" s="7"/>
      <c r="G6" s="5"/>
      <c r="H6" s="8"/>
      <c r="I6" s="177"/>
      <c r="J6" s="9"/>
      <c r="K6" s="10"/>
      <c r="L6" s="10"/>
      <c r="M6" s="10"/>
      <c r="N6" s="10"/>
      <c r="O6" s="11"/>
      <c r="P6" s="11"/>
      <c r="T6" s="12"/>
    </row>
    <row r="7" spans="1:20" s="2" customFormat="1" ht="21" customHeight="1" thickBot="1">
      <c r="A7" s="495" t="s">
        <v>71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7"/>
    </row>
    <row r="8" spans="1:20" s="186" customFormat="1" ht="36.75" customHeight="1" thickBot="1">
      <c r="A8" s="187" t="s">
        <v>68</v>
      </c>
      <c r="B8" s="185" t="s">
        <v>54</v>
      </c>
      <c r="C8" s="78" t="s">
        <v>73</v>
      </c>
      <c r="D8" s="77" t="s">
        <v>74</v>
      </c>
      <c r="E8" s="77" t="s">
        <v>75</v>
      </c>
      <c r="F8" s="77" t="s">
        <v>76</v>
      </c>
      <c r="G8" s="77" t="s">
        <v>77</v>
      </c>
      <c r="H8" s="79" t="s">
        <v>78</v>
      </c>
      <c r="I8" s="83" t="s">
        <v>89</v>
      </c>
      <c r="J8" s="78" t="s">
        <v>79</v>
      </c>
      <c r="K8" s="77" t="s">
        <v>80</v>
      </c>
      <c r="L8" s="77" t="s">
        <v>81</v>
      </c>
      <c r="M8" s="77" t="s">
        <v>82</v>
      </c>
      <c r="N8" s="77" t="s">
        <v>83</v>
      </c>
      <c r="O8" s="79" t="s">
        <v>84</v>
      </c>
      <c r="P8" s="83" t="s">
        <v>116</v>
      </c>
      <c r="Q8" s="76" t="s">
        <v>90</v>
      </c>
    </row>
    <row r="9" spans="1:20" ht="31.5" customHeight="1">
      <c r="A9" s="143">
        <v>100</v>
      </c>
      <c r="B9" s="144" t="str">
        <f>IF(A9="","",VLOOKUP(A9,PlanoContas,2))</f>
        <v>CP-Financiamento de Projetos</v>
      </c>
      <c r="C9" s="145">
        <f>SUMIF('2.Necessidades - 1º Semestre'!$A$12:$A$1953,$A9,'2.Necessidades - 1º Semestre'!$G$12:G$1953)</f>
        <v>0</v>
      </c>
      <c r="D9" s="146">
        <f>SUMIF('2.Necessidades - 1º Semestre'!$A$12:$A$1953,$A9,'2.Necessidades - 1º Semestre'!$I$12:$I$1953)</f>
        <v>0</v>
      </c>
      <c r="E9" s="146">
        <f>SUMIF('2.Necessidades - 1º Semestre'!$A$12:$A$1953,$A9,'2.Necessidades - 1º Semestre'!$K$12:$K$1953)</f>
        <v>0</v>
      </c>
      <c r="F9" s="146">
        <f>SUMIF('2.Necessidades - 1º Semestre'!$A$12:$A$1953,$A9,'2.Necessidades - 1º Semestre'!$M$12:$M$1953)</f>
        <v>0</v>
      </c>
      <c r="G9" s="146">
        <f>SUMIF('2.Necessidades - 1º Semestre'!$A$12:$A$1953,$A9,'2.Necessidades - 1º Semestre'!$O$12:$O$1953)</f>
        <v>0</v>
      </c>
      <c r="H9" s="147">
        <f>SUMIF('2.Necessidades - 1º Semestre'!$A$12:$A$1953,$A9,'2.Necessidades - 1º Semestre'!$Q$12:$Q$1953)</f>
        <v>0</v>
      </c>
      <c r="I9" s="163">
        <f t="shared" ref="I9:I17" si="0">C9+D9+E9+F9+G9+H9</f>
        <v>0</v>
      </c>
      <c r="J9" s="145">
        <f>SUMIF('2.Necessidades - 2º Semestre'!$A$12:$A$1953,$A9,'2.Necessidades - 2º Semestre'!$G$12:$G$1953)</f>
        <v>0</v>
      </c>
      <c r="K9" s="146">
        <f>SUMIF('2.Necessidades - 2º Semestre'!$A$12:$A$1953,$A9,'2.Necessidades - 2º Semestre'!$I$12:$I$1953)</f>
        <v>0</v>
      </c>
      <c r="L9" s="146">
        <f>SUMIF('2.Necessidades - 2º Semestre'!$A$12:$A$1953,$A9,'2.Necessidades - 2º Semestre'!$K$12:$K$1953)</f>
        <v>0</v>
      </c>
      <c r="M9" s="146">
        <f>SUMIF('2.Necessidades - 2º Semestre'!$A$12:$A$1953,$A9,'2.Necessidades - 2º Semestre'!$M$12:$M$1953)</f>
        <v>0</v>
      </c>
      <c r="N9" s="146">
        <f>SUMIF('2.Necessidades - 2º Semestre'!$A$12:$A$1953,$A9,'2.Necessidades - 2º Semestre'!$O$12:$O$1953)</f>
        <v>0</v>
      </c>
      <c r="O9" s="147">
        <f>SUMIF('2.Necessidades - 2º Semestre'!$A$12:$A$1953,$A9,'2.Necessidades - 2º Semestre'!$Q$12:$Q$1953)</f>
        <v>0</v>
      </c>
      <c r="P9" s="158">
        <f>J9+K9+L9+M9+N9+O9</f>
        <v>0</v>
      </c>
      <c r="Q9" s="162">
        <f t="shared" ref="Q9:Q10" si="1">I9+P9</f>
        <v>0</v>
      </c>
    </row>
    <row r="10" spans="1:20" ht="22.5" customHeight="1">
      <c r="A10" s="63">
        <v>200</v>
      </c>
      <c r="B10" s="64" t="str">
        <f t="shared" ref="B10:B16" si="2">IF(A10="","",VLOOKUP(A10,PlanoContas,2))</f>
        <v>CP-Gastos com Pessoal</v>
      </c>
      <c r="C10" s="68">
        <f>SUMIF('2.Necessidades - 1º Semestre'!$A$12:$A$1953,$A10,'2.Necessidades - 1º Semestre'!$G$12:G$1953)</f>
        <v>0</v>
      </c>
      <c r="D10" s="69">
        <f>SUMIF('2.Necessidades - 1º Semestre'!$A$12:$A$1953,$A10,'2.Necessidades - 1º Semestre'!$I$12:$I$1953)</f>
        <v>0</v>
      </c>
      <c r="E10" s="69">
        <f>SUMIF('2.Necessidades - 1º Semestre'!$A$12:$A$1953,$A10,'2.Necessidades - 1º Semestre'!$K$12:$K$1953)</f>
        <v>0</v>
      </c>
      <c r="F10" s="69">
        <f>SUMIF('2.Necessidades - 1º Semestre'!$A$12:$A$1953,$A10,'2.Necessidades - 1º Semestre'!$M$12:$M$1953)</f>
        <v>0</v>
      </c>
      <c r="G10" s="69">
        <f>SUMIF('2.Necessidades - 1º Semestre'!$A$12:$A$1953,$A10,'2.Necessidades - 1º Semestre'!$O$12:$O$1953)</f>
        <v>0</v>
      </c>
      <c r="H10" s="70">
        <f>SUMIF('2.Necessidades - 1º Semestre'!$A$12:$A$1953,$A10,'2.Necessidades - 1º Semestre'!$Q$12:$Q$1953)</f>
        <v>0</v>
      </c>
      <c r="I10" s="71">
        <f t="shared" si="0"/>
        <v>0</v>
      </c>
      <c r="J10" s="165">
        <f>SUMIF('2.Necessidades - 2º Semestre'!$A$12:$A$1953,$A10,'2.Necessidades - 2º Semestre'!$G$12:$G$1953)</f>
        <v>0</v>
      </c>
      <c r="K10" s="166">
        <f>SUMIF('2.Necessidades - 2º Semestre'!$A$12:$A$1953,$A10,'2.Necessidades - 2º Semestre'!$I$12:$I$1953)</f>
        <v>0</v>
      </c>
      <c r="L10" s="166">
        <f>SUMIF('2.Necessidades - 2º Semestre'!$A$12:$A$1953,$A10,'2.Necessidades - 2º Semestre'!$K$12:$K$1953)</f>
        <v>0</v>
      </c>
      <c r="M10" s="166">
        <f>SUMIF('2.Necessidades - 2º Semestre'!$A$12:$A$1953,$A10,'2.Necessidades - 2º Semestre'!$M$12:$M$1953)</f>
        <v>0</v>
      </c>
      <c r="N10" s="166">
        <f>SUMIF('2.Necessidades - 2º Semestre'!$A$12:$A$1953,$A10,'2.Necessidades - 2º Semestre'!$O$12:$O$1953)</f>
        <v>0</v>
      </c>
      <c r="O10" s="167">
        <f>SUMIF('2.Necessidades - 2º Semestre'!$A$12:$A$1953,$A10,'2.Necessidades - 2º Semestre'!$Q$12:$Q$1953)</f>
        <v>0</v>
      </c>
      <c r="P10" s="72">
        <f t="shared" ref="P10:P17" si="3">J10+K10+L10+M10+N10+O10</f>
        <v>0</v>
      </c>
      <c r="Q10" s="73">
        <f t="shared" si="1"/>
        <v>0</v>
      </c>
    </row>
    <row r="11" spans="1:20" ht="32.25" customHeight="1">
      <c r="A11" s="148">
        <v>300</v>
      </c>
      <c r="B11" s="149" t="str">
        <f t="shared" si="2"/>
        <v xml:space="preserve">CP-Despesa de Equipamentos e Bens Permanente </v>
      </c>
      <c r="C11" s="150">
        <f>SUMIF('2.Necessidades - 1º Semestre'!$A$12:$A$1953,$A11,'2.Necessidades - 1º Semestre'!$G$12:G$1953)</f>
        <v>0</v>
      </c>
      <c r="D11" s="151">
        <f>SUMIF('2.Necessidades - 1º Semestre'!$A$12:$A$1953,$A11,'2.Necessidades - 1º Semestre'!$I$12:$I$1953)</f>
        <v>0</v>
      </c>
      <c r="E11" s="151">
        <f>SUMIF('2.Necessidades - 1º Semestre'!$A$12:$A$1953,$A11,'2.Necessidades - 1º Semestre'!$K$12:$K$1953)</f>
        <v>0</v>
      </c>
      <c r="F11" s="151">
        <f>SUMIF('2.Necessidades - 1º Semestre'!$A$12:$A$1953,$A11,'2.Necessidades - 1º Semestre'!$M$12:$M$1953)</f>
        <v>0</v>
      </c>
      <c r="G11" s="151">
        <f>SUMIF('2.Necessidades - 1º Semestre'!$A$12:$A$1953,$A11,'2.Necessidades - 1º Semestre'!$O$12:$O$1953)</f>
        <v>0</v>
      </c>
      <c r="H11" s="152">
        <f>SUMIF('2.Necessidades - 1º Semestre'!$A$12:$A$1953,$A11,'2.Necessidades - 1º Semestre'!$Q$12:$Q$1953)</f>
        <v>0</v>
      </c>
      <c r="I11" s="163">
        <f t="shared" si="0"/>
        <v>0</v>
      </c>
      <c r="J11" s="145">
        <f>SUMIF('2.Necessidades - 2º Semestre'!$A$12:$A$1953,$A11,'2.Necessidades - 2º Semestre'!$G$12:$G$1953)</f>
        <v>0</v>
      </c>
      <c r="K11" s="146">
        <f>SUMIF('2.Necessidades - 2º Semestre'!$A$12:$A$1953,$A11,'2.Necessidades - 2º Semestre'!$I$12:$I$1953)</f>
        <v>0</v>
      </c>
      <c r="L11" s="146">
        <f>SUMIF('2.Necessidades - 2º Semestre'!$A$12:$A$1953,$A11,'2.Necessidades - 2º Semestre'!$K$12:$K$1953)</f>
        <v>0</v>
      </c>
      <c r="M11" s="146">
        <f>SUMIF('2.Necessidades - 2º Semestre'!$A$12:$A$1953,$A11,'2.Necessidades - 2º Semestre'!$M$12:$M$1953)</f>
        <v>0</v>
      </c>
      <c r="N11" s="146">
        <f>SUMIF('2.Necessidades - 2º Semestre'!$A$12:$A$1953,$A11,'2.Necessidades - 2º Semestre'!$O$12:$O$1953)</f>
        <v>0</v>
      </c>
      <c r="O11" s="147">
        <f>SUMIF('2.Necessidades - 2º Semestre'!$A$12:$A$1953,$A11,'2.Necessidades - 2º Semestre'!$Q$12:$Q$1953)</f>
        <v>0</v>
      </c>
      <c r="P11" s="160">
        <f t="shared" si="3"/>
        <v>0</v>
      </c>
      <c r="Q11" s="161">
        <f>I11+P11</f>
        <v>0</v>
      </c>
    </row>
    <row r="12" spans="1:20" ht="38.25">
      <c r="A12" s="63">
        <v>400</v>
      </c>
      <c r="B12" s="64" t="str">
        <f t="shared" si="2"/>
        <v>CP-Despesa de Gêneros Alimentícios, Produtos Higiene e Produtos de Limpeza</v>
      </c>
      <c r="C12" s="68">
        <f>SUMIF('2.Necessidades - 1º Semestre'!$A$12:$A$1953,$A12,'2.Necessidades - 1º Semestre'!$G$12:G$1953)</f>
        <v>0</v>
      </c>
      <c r="D12" s="69">
        <f>SUMIF('2.Necessidades - 1º Semestre'!$A$12:$A$1953,$A12,'2.Necessidades - 1º Semestre'!$I$12:$I$1953)</f>
        <v>0</v>
      </c>
      <c r="E12" s="69">
        <f>SUMIF('2.Necessidades - 1º Semestre'!$A$12:$A$1953,$A12,'2.Necessidades - 1º Semestre'!$K$12:$K$1953)</f>
        <v>0</v>
      </c>
      <c r="F12" s="69">
        <f>SUMIF('2.Necessidades - 1º Semestre'!$A$12:$A$1953,$A12,'2.Necessidades - 1º Semestre'!$M$12:$M$1953)</f>
        <v>0</v>
      </c>
      <c r="G12" s="69">
        <f>SUMIF('2.Necessidades - 1º Semestre'!$A$12:$A$1953,$A12,'2.Necessidades - 1º Semestre'!$O$12:$O$1953)</f>
        <v>0</v>
      </c>
      <c r="H12" s="70">
        <f>SUMIF('2.Necessidades - 1º Semestre'!$A$12:$A$1953,$A12,'2.Necessidades - 1º Semestre'!$Q$12:$Q$1953)</f>
        <v>0</v>
      </c>
      <c r="I12" s="71">
        <f t="shared" si="0"/>
        <v>0</v>
      </c>
      <c r="J12" s="165">
        <f>SUMIF('2.Necessidades - 2º Semestre'!$A$12:$A$1953,$A12,'2.Necessidades - 2º Semestre'!$G$12:$G$1953)</f>
        <v>0</v>
      </c>
      <c r="K12" s="166">
        <f>SUMIF('2.Necessidades - 2º Semestre'!$A$12:$A$1953,$A12,'2.Necessidades - 2º Semestre'!$I$12:$I$1953)</f>
        <v>0</v>
      </c>
      <c r="L12" s="166">
        <f>SUMIF('2.Necessidades - 2º Semestre'!$A$12:$A$1953,$A12,'2.Necessidades - 2º Semestre'!$K$12:$K$1953)</f>
        <v>0</v>
      </c>
      <c r="M12" s="166">
        <f>SUMIF('2.Necessidades - 2º Semestre'!$A$12:$A$1953,$A12,'2.Necessidades - 2º Semestre'!$M$12:$M$1953)</f>
        <v>0</v>
      </c>
      <c r="N12" s="166">
        <f>SUMIF('2.Necessidades - 2º Semestre'!$A$12:$A$1953,$A12,'2.Necessidades - 2º Semestre'!$O$12:$O$1953)</f>
        <v>0</v>
      </c>
      <c r="O12" s="167">
        <f>SUMIF('2.Necessidades - 2º Semestre'!$A$12:$A$1953,$A12,'2.Necessidades - 2º Semestre'!$Q$12:$Q$1953)</f>
        <v>0</v>
      </c>
      <c r="P12" s="72">
        <f t="shared" si="3"/>
        <v>0</v>
      </c>
      <c r="Q12" s="73">
        <f t="shared" ref="Q12:Q17" si="4">I12+P12</f>
        <v>0</v>
      </c>
    </row>
    <row r="13" spans="1:20" ht="25.5">
      <c r="A13" s="148">
        <v>500</v>
      </c>
      <c r="B13" s="149" t="str">
        <f t="shared" si="2"/>
        <v>CP-Despesa Fixas, de Transporte e Hospedagem</v>
      </c>
      <c r="C13" s="150">
        <f>SUMIF('2.Necessidades - 1º Semestre'!$A$12:$A$1953,$A13,'2.Necessidades - 1º Semestre'!$G$12:G$1953)</f>
        <v>0</v>
      </c>
      <c r="D13" s="151">
        <f>SUMIF('2.Necessidades - 1º Semestre'!$A$12:$A$1953,$A13,'2.Necessidades - 1º Semestre'!$I$12:$I$1953)</f>
        <v>0</v>
      </c>
      <c r="E13" s="151">
        <f>SUMIF('2.Necessidades - 1º Semestre'!$A$12:$A$1953,$A13,'2.Necessidades - 1º Semestre'!$K$12:$K$1953)</f>
        <v>0</v>
      </c>
      <c r="F13" s="151">
        <f>SUMIF('2.Necessidades - 1º Semestre'!$A$12:$A$1953,$A13,'2.Necessidades - 1º Semestre'!$M$12:$M$1953)</f>
        <v>0</v>
      </c>
      <c r="G13" s="151">
        <f>SUMIF('2.Necessidades - 1º Semestre'!$A$12:$A$1953,$A13,'2.Necessidades - 1º Semestre'!$O$12:$O$1953)</f>
        <v>0</v>
      </c>
      <c r="H13" s="152">
        <f>SUMIF('2.Necessidades - 1º Semestre'!$A$12:$A$1953,$A13,'2.Necessidades - 1º Semestre'!$Q$12:$Q$1953)</f>
        <v>0</v>
      </c>
      <c r="I13" s="163">
        <f t="shared" si="0"/>
        <v>0</v>
      </c>
      <c r="J13" s="145">
        <f>SUMIF('2.Necessidades - 2º Semestre'!$A$12:$A$1953,$A13,'2.Necessidades - 2º Semestre'!$G$12:$G$1953)</f>
        <v>0</v>
      </c>
      <c r="K13" s="146">
        <f>SUMIF('2.Necessidades - 2º Semestre'!$A$12:$A$1953,$A13,'2.Necessidades - 2º Semestre'!$I$12:$I$1953)</f>
        <v>0</v>
      </c>
      <c r="L13" s="146">
        <f>SUMIF('2.Necessidades - 2º Semestre'!$A$12:$A$1953,$A13,'2.Necessidades - 2º Semestre'!$K$12:$K$1953)</f>
        <v>0</v>
      </c>
      <c r="M13" s="146">
        <f>SUMIF('2.Necessidades - 2º Semestre'!$A$12:$A$1953,$A13,'2.Necessidades - 2º Semestre'!$M$12:$M$1953)</f>
        <v>0</v>
      </c>
      <c r="N13" s="146">
        <f>SUMIF('2.Necessidades - 2º Semestre'!$A$12:$A$1953,$A13,'2.Necessidades - 2º Semestre'!$O$12:$O$1953)</f>
        <v>0</v>
      </c>
      <c r="O13" s="147">
        <f>SUMIF('2.Necessidades - 2º Semestre'!$A$12:$A$1953,$A13,'2.Necessidades - 2º Semestre'!$Q$12:$Q$1953)</f>
        <v>0</v>
      </c>
      <c r="P13" s="160">
        <f t="shared" si="3"/>
        <v>0</v>
      </c>
      <c r="Q13" s="161">
        <f t="shared" si="4"/>
        <v>0</v>
      </c>
    </row>
    <row r="14" spans="1:20" ht="36.75" customHeight="1">
      <c r="A14" s="63">
        <v>600</v>
      </c>
      <c r="B14" s="64" t="str">
        <f t="shared" si="2"/>
        <v>CP-Despesas de Material de Consumo</v>
      </c>
      <c r="C14" s="68">
        <f>SUMIF('2.Necessidades - 1º Semestre'!$A$12:$A$1953,$A14,'2.Necessidades - 1º Semestre'!$G$12:G$1953)</f>
        <v>0</v>
      </c>
      <c r="D14" s="69">
        <f>SUMIF('2.Necessidades - 1º Semestre'!$A$12:$A$1953,$A14,'2.Necessidades - 1º Semestre'!$I$12:$I$1953)</f>
        <v>0</v>
      </c>
      <c r="E14" s="69">
        <f>SUMIF('2.Necessidades - 1º Semestre'!$A$12:$A$1953,$A14,'2.Necessidades - 1º Semestre'!$K$12:$K$1953)</f>
        <v>0</v>
      </c>
      <c r="F14" s="69">
        <f>SUMIF('2.Necessidades - 1º Semestre'!$A$12:$A$1953,$A14,'2.Necessidades - 1º Semestre'!$M$12:$M$1953)</f>
        <v>0</v>
      </c>
      <c r="G14" s="69">
        <f>SUMIF('2.Necessidades - 1º Semestre'!$A$12:$A$1953,$A14,'2.Necessidades - 1º Semestre'!$O$12:$O$1953)</f>
        <v>0</v>
      </c>
      <c r="H14" s="70">
        <f>SUMIF('2.Necessidades - 1º Semestre'!$A$12:$A$1953,$A14,'2.Necessidades - 1º Semestre'!$Q$12:$Q$1953)</f>
        <v>0</v>
      </c>
      <c r="I14" s="71">
        <f t="shared" si="0"/>
        <v>0</v>
      </c>
      <c r="J14" s="165">
        <f>SUMIF('2.Necessidades - 2º Semestre'!$A$12:$A$1953,$A14,'2.Necessidades - 2º Semestre'!$G$12:$G$1953)</f>
        <v>0</v>
      </c>
      <c r="K14" s="166">
        <f>SUMIF('2.Necessidades - 2º Semestre'!$A$12:$A$1953,$A14,'2.Necessidades - 2º Semestre'!$I$12:$I$1953)</f>
        <v>0</v>
      </c>
      <c r="L14" s="166">
        <f>SUMIF('2.Necessidades - 2º Semestre'!$A$12:$A$1953,$A14,'2.Necessidades - 2º Semestre'!$K$12:$K$1953)</f>
        <v>0</v>
      </c>
      <c r="M14" s="166">
        <f>SUMIF('2.Necessidades - 2º Semestre'!$A$12:$A$1953,$A14,'2.Necessidades - 2º Semestre'!$M$12:$M$1953)</f>
        <v>0</v>
      </c>
      <c r="N14" s="166">
        <f>SUMIF('2.Necessidades - 2º Semestre'!$A$12:$A$1953,$A14,'2.Necessidades - 2º Semestre'!$O$12:$O$1953)</f>
        <v>0</v>
      </c>
      <c r="O14" s="167">
        <f>SUMIF('2.Necessidades - 2º Semestre'!$A$12:$A$1953,$A14,'2.Necessidades - 2º Semestre'!$Q$12:$Q$1953)</f>
        <v>0</v>
      </c>
      <c r="P14" s="72">
        <f t="shared" si="3"/>
        <v>0</v>
      </c>
      <c r="Q14" s="73">
        <f t="shared" si="4"/>
        <v>0</v>
      </c>
    </row>
    <row r="15" spans="1:20" ht="36.75" customHeight="1">
      <c r="A15" s="148">
        <v>700</v>
      </c>
      <c r="B15" s="149" t="str">
        <f t="shared" si="2"/>
        <v>CP-Despesas de Material de Obra e Infraestrutura</v>
      </c>
      <c r="C15" s="150">
        <f>SUMIF('2.Necessidades - 1º Semestre'!$A$12:$A$1953,$A15,'2.Necessidades - 1º Semestre'!$G$12:G$1953)</f>
        <v>0</v>
      </c>
      <c r="D15" s="151">
        <f>SUMIF('2.Necessidades - 1º Semestre'!$A$12:$A$1953,$A15,'2.Necessidades - 1º Semestre'!$I$12:$I$1953)</f>
        <v>0</v>
      </c>
      <c r="E15" s="151">
        <f>SUMIF('2.Necessidades - 1º Semestre'!$A$12:$A$1953,$A15,'2.Necessidades - 1º Semestre'!$K$12:$K$1953)</f>
        <v>0</v>
      </c>
      <c r="F15" s="151">
        <f>SUMIF('2.Necessidades - 1º Semestre'!$A$12:$A$1953,$A15,'2.Necessidades - 1º Semestre'!$M$12:$M$1953)</f>
        <v>0</v>
      </c>
      <c r="G15" s="151">
        <f>SUMIF('2.Necessidades - 1º Semestre'!$A$12:$A$1953,$A15,'2.Necessidades - 1º Semestre'!$O$12:$O$1953)</f>
        <v>0</v>
      </c>
      <c r="H15" s="152">
        <f>SUMIF('2.Necessidades - 1º Semestre'!$A$12:$A$1953,$A15,'2.Necessidades - 1º Semestre'!$Q$12:$Q$1953)</f>
        <v>0</v>
      </c>
      <c r="I15" s="163">
        <f t="shared" si="0"/>
        <v>0</v>
      </c>
      <c r="J15" s="145">
        <f>SUMIF('2.Necessidades - 2º Semestre'!$A$12:$A$1953,$A15,'2.Necessidades - 2º Semestre'!$G$12:$G$1953)</f>
        <v>0</v>
      </c>
      <c r="K15" s="146">
        <f>SUMIF('2.Necessidades - 2º Semestre'!$A$12:$A$1953,$A15,'2.Necessidades - 2º Semestre'!$I$12:$I$1953)</f>
        <v>0</v>
      </c>
      <c r="L15" s="146">
        <f>SUMIF('2.Necessidades - 2º Semestre'!$A$12:$A$1953,$A15,'2.Necessidades - 2º Semestre'!$K$12:$K$1953)</f>
        <v>0</v>
      </c>
      <c r="M15" s="146">
        <f>SUMIF('2.Necessidades - 2º Semestre'!$A$12:$A$1953,$A15,'2.Necessidades - 2º Semestre'!$M$12:$M$1953)</f>
        <v>0</v>
      </c>
      <c r="N15" s="146">
        <f>SUMIF('2.Necessidades - 2º Semestre'!$A$12:$A$1953,$A15,'2.Necessidades - 2º Semestre'!$O$12:$O$1953)</f>
        <v>0</v>
      </c>
      <c r="O15" s="147">
        <f>SUMIF('2.Necessidades - 2º Semestre'!$A$12:$A$1953,$A15,'2.Necessidades - 2º Semestre'!$Q$12:$Q$1953)</f>
        <v>0</v>
      </c>
      <c r="P15" s="160">
        <f t="shared" si="3"/>
        <v>0</v>
      </c>
      <c r="Q15" s="161">
        <f t="shared" si="4"/>
        <v>0</v>
      </c>
    </row>
    <row r="16" spans="1:20" ht="36" customHeight="1">
      <c r="A16" s="63">
        <v>800</v>
      </c>
      <c r="B16" s="64" t="str">
        <f t="shared" si="2"/>
        <v>CP-Despesas de Prestação de Serviços de Terceiros</v>
      </c>
      <c r="C16" s="68">
        <f>SUMIF('2.Necessidades - 1º Semestre'!$A$12:$A$1953,$A16,'2.Necessidades - 1º Semestre'!$G$12:G$1953)</f>
        <v>0</v>
      </c>
      <c r="D16" s="69">
        <f>SUMIF('2.Necessidades - 1º Semestre'!$A$12:$A$1953,$A16,'2.Necessidades - 1º Semestre'!$I$12:$I$1953)</f>
        <v>0</v>
      </c>
      <c r="E16" s="69">
        <f>SUMIF('2.Necessidades - 1º Semestre'!$A$12:$A$1953,$A16,'2.Necessidades - 1º Semestre'!$K$12:$K$1953)</f>
        <v>0</v>
      </c>
      <c r="F16" s="69">
        <f>SUMIF('2.Necessidades - 1º Semestre'!$A$12:$A$1953,$A16,'2.Necessidades - 1º Semestre'!$M$12:$M$1953)</f>
        <v>0</v>
      </c>
      <c r="G16" s="69">
        <f>SUMIF('2.Necessidades - 1º Semestre'!$A$12:$A$1953,$A16,'2.Necessidades - 1º Semestre'!$O$12:$O$1953)</f>
        <v>0</v>
      </c>
      <c r="H16" s="70">
        <f>SUMIF('2.Necessidades - 1º Semestre'!$A$12:$A$1953,$A16,'2.Necessidades - 1º Semestre'!$Q$12:$Q$1953)</f>
        <v>0</v>
      </c>
      <c r="I16" s="71">
        <f t="shared" si="0"/>
        <v>0</v>
      </c>
      <c r="J16" s="165">
        <f>SUMIF('2.Necessidades - 2º Semestre'!$A$12:$A$1953,$A16,'2.Necessidades - 2º Semestre'!$G$12:$G$1953)</f>
        <v>0</v>
      </c>
      <c r="K16" s="166">
        <f>SUMIF('2.Necessidades - 2º Semestre'!$A$12:$A$1953,$A16,'2.Necessidades - 2º Semestre'!$I$12:$I$1953)</f>
        <v>0</v>
      </c>
      <c r="L16" s="166">
        <f>SUMIF('2.Necessidades - 2º Semestre'!$A$12:$A$1953,$A16,'2.Necessidades - 2º Semestre'!$K$12:$K$1953)</f>
        <v>0</v>
      </c>
      <c r="M16" s="166">
        <f>SUMIF('2.Necessidades - 2º Semestre'!$A$12:$A$1953,$A16,'2.Necessidades - 2º Semestre'!$M$12:$M$1953)</f>
        <v>0</v>
      </c>
      <c r="N16" s="166">
        <f>SUMIF('2.Necessidades - 2º Semestre'!$A$12:$A$1953,$A16,'2.Necessidades - 2º Semestre'!$O$12:$O$1953)</f>
        <v>0</v>
      </c>
      <c r="O16" s="167">
        <f>SUMIF('2.Necessidades - 2º Semestre'!$A$12:$A$1953,$A16,'2.Necessidades - 2º Semestre'!$Q$12:$Q$1953)</f>
        <v>0</v>
      </c>
      <c r="P16" s="72">
        <f t="shared" si="3"/>
        <v>0</v>
      </c>
      <c r="Q16" s="73">
        <f t="shared" si="4"/>
        <v>0</v>
      </c>
    </row>
    <row r="17" spans="1:17" ht="36.75" customHeight="1">
      <c r="A17" s="153">
        <v>900</v>
      </c>
      <c r="B17" s="154" t="str">
        <f>'5. Descrição das Rubricas'!B20</f>
        <v>CP-Despesas Administrativas Relativas ao Projeto</v>
      </c>
      <c r="C17" s="155">
        <f>SUMIF('2.Necessidades - 1º Semestre'!$A$12:$A$1953,$A17,'2.Necessidades - 1º Semestre'!$G$12:G$1953)</f>
        <v>0</v>
      </c>
      <c r="D17" s="156">
        <f>SUMIF('2.Necessidades - 1º Semestre'!$A$12:$A$1953,$A17,'2.Necessidades - 1º Semestre'!$I$12:$I$1953)</f>
        <v>0</v>
      </c>
      <c r="E17" s="156">
        <f>SUMIF('2.Necessidades - 1º Semestre'!$A$12:$A$1953,$A17,'2.Necessidades - 1º Semestre'!$K$12:$K$1953)</f>
        <v>0</v>
      </c>
      <c r="F17" s="156">
        <f>SUMIF('2.Necessidades - 1º Semestre'!$A$12:$A$1953,$A17,'2.Necessidades - 1º Semestre'!$M$12:$M$1953)</f>
        <v>0</v>
      </c>
      <c r="G17" s="156">
        <f>SUMIF('2.Necessidades - 1º Semestre'!$A$12:$A$1953,$A17,'2.Necessidades - 1º Semestre'!$O$12:$O$1953)</f>
        <v>0</v>
      </c>
      <c r="H17" s="157">
        <f>SUMIF('2.Necessidades - 1º Semestre'!$A$12:$A$1953,$A17,'2.Necessidades - 1º Semestre'!$Q$12:$Q$1953)</f>
        <v>0</v>
      </c>
      <c r="I17" s="164">
        <f t="shared" si="0"/>
        <v>0</v>
      </c>
      <c r="J17" s="145">
        <f>SUMIF('2.Necessidades - 2º Semestre'!$A$12:$A$1953,$A17,'2.Necessidades - 2º Semestre'!$G$12:$G$1953)</f>
        <v>0</v>
      </c>
      <c r="K17" s="146">
        <f>SUMIF('2.Necessidades - 2º Semestre'!$A$12:$A$1953,$A17,'2.Necessidades - 2º Semestre'!$I$12:$I$1953)</f>
        <v>0</v>
      </c>
      <c r="L17" s="146">
        <f>SUMIF('2.Necessidades - 2º Semestre'!$A$12:$A$1953,$A17,'2.Necessidades - 2º Semestre'!$K$12:$K$1953)</f>
        <v>0</v>
      </c>
      <c r="M17" s="146">
        <f>SUMIF('2.Necessidades - 2º Semestre'!$A$12:$A$1953,$A17,'2.Necessidades - 2º Semestre'!$M$12:$M$1953)</f>
        <v>0</v>
      </c>
      <c r="N17" s="146">
        <f>SUMIF('2.Necessidades - 2º Semestre'!$A$12:$A$1953,$A17,'2.Necessidades - 2º Semestre'!$O$12:$O$1953)</f>
        <v>0</v>
      </c>
      <c r="O17" s="147">
        <f>SUMIF('2.Necessidades - 2º Semestre'!$A$12:$A$1953,$A17,'2.Necessidades - 2º Semestre'!$Q$12:$Q$1953)</f>
        <v>0</v>
      </c>
      <c r="P17" s="160">
        <f t="shared" si="3"/>
        <v>0</v>
      </c>
      <c r="Q17" s="159">
        <f t="shared" si="4"/>
        <v>0</v>
      </c>
    </row>
    <row r="18" spans="1:17" ht="36.75" customHeight="1" thickBot="1">
      <c r="A18" s="137">
        <v>1000</v>
      </c>
      <c r="B18" s="138" t="str">
        <f>'5. Descrição das Rubricas'!B21</f>
        <v>CP-Rubrica Livre</v>
      </c>
      <c r="C18" s="139">
        <f>SUMIF('2.Necessidades - 1º Semestre'!$A$12:$A$1953,$A18,'2.Necessidades - 1º Semestre'!$G$12:G$1953)</f>
        <v>0</v>
      </c>
      <c r="D18" s="140">
        <f>SUMIF('2.Necessidades - 1º Semestre'!$A$12:$A$1953,$A18,'2.Necessidades - 1º Semestre'!$I$12:$I$1953)</f>
        <v>0</v>
      </c>
      <c r="E18" s="140">
        <f>SUMIF('2.Necessidades - 1º Semestre'!$A$12:$A$1953,$A18,'2.Necessidades - 1º Semestre'!$K$12:$K$1953)</f>
        <v>0</v>
      </c>
      <c r="F18" s="140">
        <f>SUMIF('2.Necessidades - 1º Semestre'!$A$12:$A$1953,$A18,'2.Necessidades - 1º Semestre'!$M$12:$M$1953)</f>
        <v>0</v>
      </c>
      <c r="G18" s="140">
        <f>SUMIF('2.Necessidades - 1º Semestre'!$A$12:$A$1953,$A18,'2.Necessidades - 1º Semestre'!$O$12:$O$1953)</f>
        <v>0</v>
      </c>
      <c r="H18" s="141">
        <f>SUMIF('2.Necessidades - 1º Semestre'!$A$12:$A$1953,$A18,'2.Necessidades - 1º Semestre'!$Q$12:$Q$1953)</f>
        <v>0</v>
      </c>
      <c r="I18" s="169">
        <f t="shared" ref="I18" si="5">C18+D18+E18+F18+G18+H18</f>
        <v>0</v>
      </c>
      <c r="J18" s="165">
        <f>SUMIF('2.Necessidades - 2º Semestre'!$A$12:$A$1953,$A18,'2.Necessidades - 2º Semestre'!$G$12:$G$1953)</f>
        <v>0</v>
      </c>
      <c r="K18" s="166">
        <f>SUMIF('2.Necessidades - 2º Semestre'!$A$12:$A$1953,$A18,'2.Necessidades - 2º Semestre'!$I$12:$I$1953)</f>
        <v>0</v>
      </c>
      <c r="L18" s="166">
        <f>SUMIF('2.Necessidades - 2º Semestre'!$A$12:$A$1953,$A18,'2.Necessidades - 2º Semestre'!$K$12:$K$1953)</f>
        <v>0</v>
      </c>
      <c r="M18" s="166">
        <f>SUMIF('2.Necessidades - 2º Semestre'!$A$12:$A$1953,$A18,'2.Necessidades - 2º Semestre'!$M$12:$M$1953)</f>
        <v>0</v>
      </c>
      <c r="N18" s="166">
        <f>SUMIF('2.Necessidades - 2º Semestre'!$A$12:$A$1953,$A18,'2.Necessidades - 2º Semestre'!$O$12:$O$1953)</f>
        <v>0</v>
      </c>
      <c r="O18" s="167">
        <f>SUMIF('2.Necessidades - 2º Semestre'!$A$12:$A$1953,$A18,'2.Necessidades - 2º Semestre'!$Q$12:$Q$1953)</f>
        <v>0</v>
      </c>
      <c r="P18" s="168">
        <f t="shared" ref="P18" si="6">J18+K18+L18+M18+N18+O18</f>
        <v>0</v>
      </c>
      <c r="Q18" s="142">
        <f t="shared" ref="Q18" si="7">I18+P18</f>
        <v>0</v>
      </c>
    </row>
    <row r="19" spans="1:17" s="56" customFormat="1" ht="36" customHeight="1" thickBot="1">
      <c r="A19" s="493" t="s">
        <v>67</v>
      </c>
      <c r="B19" s="494"/>
      <c r="C19" s="80">
        <f t="shared" ref="C19:P19" si="8">SUM(C9:C18)</f>
        <v>0</v>
      </c>
      <c r="D19" s="82">
        <f t="shared" si="8"/>
        <v>0</v>
      </c>
      <c r="E19" s="82">
        <f t="shared" si="8"/>
        <v>0</v>
      </c>
      <c r="F19" s="82">
        <f t="shared" si="8"/>
        <v>0</v>
      </c>
      <c r="G19" s="82">
        <f t="shared" si="8"/>
        <v>0</v>
      </c>
      <c r="H19" s="81">
        <f t="shared" si="8"/>
        <v>0</v>
      </c>
      <c r="I19" s="74">
        <f t="shared" si="8"/>
        <v>0</v>
      </c>
      <c r="J19" s="80">
        <f t="shared" si="8"/>
        <v>0</v>
      </c>
      <c r="K19" s="82">
        <f t="shared" si="8"/>
        <v>0</v>
      </c>
      <c r="L19" s="82">
        <f t="shared" si="8"/>
        <v>0</v>
      </c>
      <c r="M19" s="82">
        <f t="shared" si="8"/>
        <v>0</v>
      </c>
      <c r="N19" s="82">
        <f t="shared" si="8"/>
        <v>0</v>
      </c>
      <c r="O19" s="81">
        <f t="shared" si="8"/>
        <v>0</v>
      </c>
      <c r="P19" s="75">
        <f t="shared" si="8"/>
        <v>0</v>
      </c>
      <c r="Q19" s="61">
        <f>I19+P19</f>
        <v>0</v>
      </c>
    </row>
    <row r="20" spans="1:17" ht="13.5" thickBot="1">
      <c r="A20" s="57"/>
      <c r="B20" s="57"/>
      <c r="C20" s="58"/>
      <c r="D20" s="58"/>
      <c r="E20" s="58"/>
      <c r="F20" s="58"/>
      <c r="G20" s="58"/>
      <c r="H20" s="58"/>
      <c r="I20" s="189"/>
      <c r="J20" s="60"/>
      <c r="K20" s="60"/>
      <c r="L20" s="60"/>
      <c r="M20" s="60"/>
      <c r="N20" s="60"/>
      <c r="O20" s="60"/>
      <c r="P20" s="59"/>
      <c r="Q20" s="57"/>
    </row>
    <row r="21" spans="1:17" ht="27" customHeight="1" thickBot="1">
      <c r="A21" s="491" t="s">
        <v>72</v>
      </c>
      <c r="B21" s="492"/>
      <c r="C21" s="65">
        <f>C19+'3.R$ Solicitado ao PróSocial'!C20</f>
        <v>0</v>
      </c>
      <c r="D21" s="66">
        <f>D19+'3.R$ Solicitado ao PróSocial'!D20</f>
        <v>0</v>
      </c>
      <c r="E21" s="66">
        <f>E19+'3.R$ Solicitado ao PróSocial'!E20</f>
        <v>0</v>
      </c>
      <c r="F21" s="66">
        <f>F19+'3.R$ Solicitado ao PróSocial'!F20</f>
        <v>0</v>
      </c>
      <c r="G21" s="66">
        <f>G19+'3.R$ Solicitado ao PróSocial'!G20</f>
        <v>0</v>
      </c>
      <c r="H21" s="67">
        <f>H19+'3.R$ Solicitado ao PróSocial'!H20</f>
        <v>0</v>
      </c>
      <c r="I21" s="74">
        <f>SUM('3.R$ Solicitado ao PróSocial'!C20:H20)+('4. R$ Contrapartida da Entidade'!I19)</f>
        <v>0</v>
      </c>
      <c r="J21" s="65">
        <f>J19+'3.R$ Solicitado ao PróSocial'!I20</f>
        <v>0</v>
      </c>
      <c r="K21" s="66">
        <f>K19+'3.R$ Solicitado ao PróSocial'!J20</f>
        <v>0</v>
      </c>
      <c r="L21" s="66">
        <f>L19+'3.R$ Solicitado ao PróSocial'!K20</f>
        <v>0</v>
      </c>
      <c r="M21" s="66">
        <f>M19+'3.R$ Solicitado ao PróSocial'!L20</f>
        <v>0</v>
      </c>
      <c r="N21" s="66">
        <f>N19+'3.R$ Solicitado ao PróSocial'!M20</f>
        <v>0</v>
      </c>
      <c r="O21" s="67">
        <f>O19+'3.R$ Solicitado ao PróSocial'!N20</f>
        <v>0</v>
      </c>
      <c r="P21" s="74">
        <f>SUM('3.R$ Solicitado ao PróSocial'!I20:N20)+('4. R$ Contrapartida da Entidade'!P19)</f>
        <v>0</v>
      </c>
      <c r="Q21" s="62">
        <f>I21+P21</f>
        <v>0</v>
      </c>
    </row>
  </sheetData>
  <sheetProtection password="DB8F" sheet="1" objects="1" scenarios="1" selectLockedCells="1" selectUnlockedCells="1"/>
  <mergeCells count="4">
    <mergeCell ref="A2:H2"/>
    <mergeCell ref="A21:B21"/>
    <mergeCell ref="A19:B19"/>
    <mergeCell ref="A7:Q7"/>
  </mergeCells>
  <conditionalFormatting sqref="C9:P18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1.87</formula>
    </cfRule>
  </conditionalFormatting>
  <conditionalFormatting sqref="Q9:Q18">
    <cfRule type="cellIs" dxfId="2" priority="4" stopIfTrue="1" operator="greaterThan">
      <formula>0</formula>
    </cfRule>
  </conditionalFormatting>
  <conditionalFormatting sqref="C9:C18"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rintOptions horizontalCentered="1" verticalCentered="1"/>
  <pageMargins left="0" right="0" top="0" bottom="0" header="0" footer="0"/>
  <pageSetup paperSize="9" scale="54" firstPageNumber="0" orientation="landscape" verticalDpi="300" r:id="rId1"/>
  <headerFooter alignWithMargins="0">
    <oddFooter>&amp;LPlano de Aplicação Contrapartida da Entidade&amp;R&amp;N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tabColor theme="7" tint="0.59999389629810485"/>
    <pageSetUpPr fitToPage="1"/>
  </sheetPr>
  <dimension ref="A1:F21"/>
  <sheetViews>
    <sheetView showGridLines="0" zoomScale="90" zoomScaleNormal="90" workbookViewId="0">
      <selection activeCell="B6" sqref="B6"/>
    </sheetView>
  </sheetViews>
  <sheetFormatPr defaultRowHeight="12.75"/>
  <cols>
    <col min="1" max="1" width="20" style="14" customWidth="1"/>
    <col min="2" max="2" width="54.42578125" style="18" customWidth="1"/>
    <col min="3" max="3" width="104.85546875" style="14" customWidth="1"/>
    <col min="4" max="4" width="3.5703125" style="15" customWidth="1"/>
    <col min="5" max="5" width="39.140625" style="15" customWidth="1"/>
    <col min="6" max="6" width="55.5703125" style="15" bestFit="1" customWidth="1"/>
    <col min="7" max="16384" width="9.140625" style="15"/>
  </cols>
  <sheetData>
    <row r="1" spans="1:6" s="29" customFormat="1">
      <c r="A1" s="115" t="s">
        <v>32</v>
      </c>
      <c r="B1" s="116" t="s">
        <v>18</v>
      </c>
      <c r="C1" s="117" t="s">
        <v>19</v>
      </c>
      <c r="D1" s="114"/>
    </row>
    <row r="2" spans="1:6" ht="21.75" customHeight="1">
      <c r="A2" s="90">
        <v>1</v>
      </c>
      <c r="B2" s="84" t="s">
        <v>63</v>
      </c>
      <c r="C2" s="91" t="s">
        <v>59</v>
      </c>
      <c r="D2" s="498" t="s">
        <v>70</v>
      </c>
    </row>
    <row r="3" spans="1:6" ht="15" customHeight="1">
      <c r="A3" s="92">
        <v>2</v>
      </c>
      <c r="B3" s="85" t="s">
        <v>64</v>
      </c>
      <c r="C3" s="93" t="s">
        <v>86</v>
      </c>
      <c r="D3" s="498"/>
    </row>
    <row r="4" spans="1:6" ht="51">
      <c r="A4" s="90">
        <v>3</v>
      </c>
      <c r="B4" s="84" t="s">
        <v>58</v>
      </c>
      <c r="C4" s="91" t="s">
        <v>28</v>
      </c>
      <c r="D4" s="498"/>
    </row>
    <row r="5" spans="1:6" ht="38.25">
      <c r="A5" s="94">
        <v>4</v>
      </c>
      <c r="B5" s="86" t="s">
        <v>121</v>
      </c>
      <c r="C5" s="93" t="s">
        <v>29</v>
      </c>
      <c r="D5" s="498"/>
      <c r="E5" s="19"/>
      <c r="F5" s="20"/>
    </row>
    <row r="6" spans="1:6" ht="51">
      <c r="A6" s="90">
        <v>5</v>
      </c>
      <c r="B6" s="84" t="s">
        <v>55</v>
      </c>
      <c r="C6" s="95" t="s">
        <v>34</v>
      </c>
      <c r="D6" s="498"/>
      <c r="F6" s="19"/>
    </row>
    <row r="7" spans="1:6" ht="38.25">
      <c r="A7" s="94">
        <v>6</v>
      </c>
      <c r="B7" s="86" t="s">
        <v>56</v>
      </c>
      <c r="C7" s="93" t="s">
        <v>33</v>
      </c>
      <c r="D7" s="498"/>
      <c r="E7" s="19"/>
    </row>
    <row r="8" spans="1:6" ht="38.25">
      <c r="A8" s="96">
        <v>7</v>
      </c>
      <c r="B8" s="87" t="s">
        <v>60</v>
      </c>
      <c r="C8" s="97" t="s">
        <v>31</v>
      </c>
      <c r="D8" s="498"/>
      <c r="E8" s="19"/>
      <c r="F8" s="21"/>
    </row>
    <row r="9" spans="1:6" ht="25.5">
      <c r="A9" s="98">
        <v>8</v>
      </c>
      <c r="B9" s="88" t="s">
        <v>62</v>
      </c>
      <c r="C9" s="99" t="s">
        <v>87</v>
      </c>
      <c r="D9" s="498"/>
    </row>
    <row r="10" spans="1:6" ht="55.5" customHeight="1">
      <c r="A10" s="100">
        <v>9</v>
      </c>
      <c r="B10" s="87" t="s">
        <v>85</v>
      </c>
      <c r="C10" s="97" t="s">
        <v>109</v>
      </c>
      <c r="D10" s="498"/>
      <c r="F10" s="19"/>
    </row>
    <row r="11" spans="1:6" ht="13.5" thickBot="1">
      <c r="A11" s="101">
        <v>10</v>
      </c>
      <c r="B11" s="102" t="s">
        <v>35</v>
      </c>
      <c r="C11" s="103" t="s">
        <v>36</v>
      </c>
      <c r="D11" s="499"/>
    </row>
    <row r="12" spans="1:6">
      <c r="A12" s="104">
        <v>100</v>
      </c>
      <c r="B12" s="105" t="str">
        <f t="shared" ref="B12:B21" si="0">CONCATENATE("CP-",B2)</f>
        <v>CP-Financiamento de Projetos</v>
      </c>
      <c r="C12" s="106" t="s">
        <v>20</v>
      </c>
      <c r="D12" s="500" t="s">
        <v>69</v>
      </c>
    </row>
    <row r="13" spans="1:6" s="16" customFormat="1">
      <c r="A13" s="111">
        <v>200</v>
      </c>
      <c r="B13" s="112" t="str">
        <f t="shared" si="0"/>
        <v>CP-Gastos com Pessoal</v>
      </c>
      <c r="C13" s="113" t="s">
        <v>20</v>
      </c>
      <c r="D13" s="498"/>
    </row>
    <row r="14" spans="1:6" s="16" customFormat="1">
      <c r="A14" s="90">
        <v>300</v>
      </c>
      <c r="B14" s="89" t="str">
        <f t="shared" si="0"/>
        <v xml:space="preserve">CP-Despesa de Equipamentos e Bens Permanente </v>
      </c>
      <c r="C14" s="107" t="s">
        <v>20</v>
      </c>
      <c r="D14" s="498"/>
    </row>
    <row r="15" spans="1:6" s="16" customFormat="1" ht="24">
      <c r="A15" s="111">
        <v>400</v>
      </c>
      <c r="B15" s="112" t="str">
        <f t="shared" si="0"/>
        <v>CP-Despesa de Gêneros Alimentícios, Produtos Higiene e Produtos de Limpeza</v>
      </c>
      <c r="C15" s="113" t="s">
        <v>20</v>
      </c>
      <c r="D15" s="498"/>
    </row>
    <row r="16" spans="1:6" s="16" customFormat="1">
      <c r="A16" s="90">
        <v>500</v>
      </c>
      <c r="B16" s="89" t="str">
        <f t="shared" si="0"/>
        <v>CP-Despesa Fixas, de Transporte e Hospedagem</v>
      </c>
      <c r="C16" s="107" t="s">
        <v>20</v>
      </c>
      <c r="D16" s="498"/>
    </row>
    <row r="17" spans="1:4" s="16" customFormat="1">
      <c r="A17" s="111">
        <v>600</v>
      </c>
      <c r="B17" s="112" t="str">
        <f t="shared" si="0"/>
        <v>CP-Despesas de Material de Consumo</v>
      </c>
      <c r="C17" s="113" t="s">
        <v>20</v>
      </c>
      <c r="D17" s="498"/>
    </row>
    <row r="18" spans="1:4" s="16" customFormat="1">
      <c r="A18" s="90">
        <v>700</v>
      </c>
      <c r="B18" s="89" t="str">
        <f t="shared" si="0"/>
        <v>CP-Despesas de Material de Obra e Infraestrutura</v>
      </c>
      <c r="C18" s="107" t="s">
        <v>20</v>
      </c>
      <c r="D18" s="498"/>
    </row>
    <row r="19" spans="1:4">
      <c r="A19" s="111">
        <v>800</v>
      </c>
      <c r="B19" s="112" t="str">
        <f t="shared" si="0"/>
        <v>CP-Despesas de Prestação de Serviços de Terceiros</v>
      </c>
      <c r="C19" s="113" t="s">
        <v>20</v>
      </c>
      <c r="D19" s="498"/>
    </row>
    <row r="20" spans="1:4" s="16" customFormat="1">
      <c r="A20" s="90">
        <v>900</v>
      </c>
      <c r="B20" s="89" t="str">
        <f t="shared" si="0"/>
        <v>CP-Despesas Administrativas Relativas ao Projeto</v>
      </c>
      <c r="C20" s="107" t="s">
        <v>20</v>
      </c>
      <c r="D20" s="498"/>
    </row>
    <row r="21" spans="1:4" ht="13.5" thickBot="1">
      <c r="A21" s="108">
        <v>1000</v>
      </c>
      <c r="B21" s="109" t="str">
        <f t="shared" si="0"/>
        <v>CP-Rubrica Livre</v>
      </c>
      <c r="C21" s="110" t="s">
        <v>20</v>
      </c>
      <c r="D21" s="499"/>
    </row>
  </sheetData>
  <sheetProtection password="DB8F" sheet="1" objects="1" scenarios="1" formatColumns="0" formatRows="0" selectLockedCells="1" selectUnlockedCells="1"/>
  <mergeCells count="2">
    <mergeCell ref="D2:D11"/>
    <mergeCell ref="D12:D21"/>
  </mergeCells>
  <printOptions horizontalCentered="1" verticalCentered="1"/>
  <pageMargins left="0" right="0" top="0" bottom="0" header="0" footer="0"/>
  <pageSetup paperSize="9" scale="80" firstPageNumber="0" orientation="landscape" verticalDpi="300" r:id="rId1"/>
  <headerFooter alignWithMargins="0">
    <oddFooter>&amp;LRubrica - Natureza da Despesa - Itens de Despesa&amp;R&amp;N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1.Parâmetros</vt:lpstr>
      <vt:lpstr>2.Necessidades - 1º Semestre</vt:lpstr>
      <vt:lpstr>2.Necessidades - 2º Semestre</vt:lpstr>
      <vt:lpstr>3.R$ Solicitado ao PróSocial</vt:lpstr>
      <vt:lpstr>4. R$ Contrapartida da Entidade</vt:lpstr>
      <vt:lpstr>5. Descrição das Rubricas</vt:lpstr>
      <vt:lpstr>'1.Parâmetros'!Area_de_impressao</vt:lpstr>
      <vt:lpstr>'2.Necessidades - 1º Semestre'!Area_de_impressao</vt:lpstr>
      <vt:lpstr>'2.Necessidades - 2º Semestre'!Area_de_impressao</vt:lpstr>
      <vt:lpstr>'3.R$ Solicitado ao PróSocial'!Area_de_impressao</vt:lpstr>
      <vt:lpstr>PA</vt:lpstr>
      <vt:lpstr>PlanoContas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Cleomar Leal da Silva</dc:creator>
  <cp:lastModifiedBy>cleomar-silva</cp:lastModifiedBy>
  <cp:lastPrinted>2023-09-06T13:27:59Z</cp:lastPrinted>
  <dcterms:created xsi:type="dcterms:W3CDTF">2021-06-22T14:32:52Z</dcterms:created>
  <dcterms:modified xsi:type="dcterms:W3CDTF">2023-09-06T13:32:13Z</dcterms:modified>
</cp:coreProperties>
</file>